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765" windowWidth="15360" windowHeight="120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'1'!$A$1:$I$31</definedName>
    <definedName name="_xlnm.Print_Area" localSheetId="1">'2'!$A$1:$AC$33</definedName>
    <definedName name="_xlnm.Print_Area" localSheetId="2">'3'!$A$1:$W$152</definedName>
    <definedName name="_xlnm.Print_Area" localSheetId="3">'4'!$A$1:$S$617</definedName>
    <definedName name="_xlnm.Print_Area" localSheetId="4">'5'!$A$1:$W$62</definedName>
    <definedName name="_xlnm.Print_Area" localSheetId="6">'7'!$A$1:$K$44</definedName>
    <definedName name="Q_06">#REF!</definedName>
  </definedNames>
  <calcPr fullCalcOnLoad="1"/>
</workbook>
</file>

<file path=xl/sharedStrings.xml><?xml version="1.0" encoding="utf-8"?>
<sst xmlns="http://schemas.openxmlformats.org/spreadsheetml/2006/main" count="2236" uniqueCount="1360">
  <si>
    <t>複合サービス事業</t>
  </si>
  <si>
    <t>平成21年</t>
  </si>
  <si>
    <t>うち
個人事業主</t>
  </si>
  <si>
    <t>うち無給の
家族従業者</t>
  </si>
  <si>
    <t>うち雇用者</t>
  </si>
  <si>
    <t>総 　　　数</t>
  </si>
  <si>
    <t>Ａ</t>
  </si>
  <si>
    <t>農 業 ， 林 業</t>
  </si>
  <si>
    <t>Ｂ</t>
  </si>
  <si>
    <t>漁 業</t>
  </si>
  <si>
    <t>Ｃ</t>
  </si>
  <si>
    <t>鉱業，採石業，砂利採取業</t>
  </si>
  <si>
    <t>Ｄ</t>
  </si>
  <si>
    <t>建 設 業</t>
  </si>
  <si>
    <t>Ｅ</t>
  </si>
  <si>
    <t>製 造 業</t>
  </si>
  <si>
    <t>Ｆ</t>
  </si>
  <si>
    <t>電気・ガス・熱供給・水道業</t>
  </si>
  <si>
    <t>Ｇ</t>
  </si>
  <si>
    <t>情報通信業</t>
  </si>
  <si>
    <t>Ｈ</t>
  </si>
  <si>
    <t>運 輸 業 ， 郵 便 業</t>
  </si>
  <si>
    <t>Ｉ</t>
  </si>
  <si>
    <t>Ｊ</t>
  </si>
  <si>
    <t>Ｋ</t>
  </si>
  <si>
    <t>不動産業， 物品賃貸業</t>
  </si>
  <si>
    <t>Ｌ</t>
  </si>
  <si>
    <t>学術研究，専門・技術サービス業</t>
  </si>
  <si>
    <t>Ｍ</t>
  </si>
  <si>
    <t>宿泊業， 飲食サービス業</t>
  </si>
  <si>
    <t>Ｎ</t>
  </si>
  <si>
    <t>生活関連サービス業，娯楽業</t>
  </si>
  <si>
    <t>Ｏ</t>
  </si>
  <si>
    <t>教育， 学習支援業</t>
  </si>
  <si>
    <t>Ｐ</t>
  </si>
  <si>
    <t>医療， 福祉</t>
  </si>
  <si>
    <t>Ｑ</t>
  </si>
  <si>
    <t>Ｒ</t>
  </si>
  <si>
    <t>サービス業
（他に分類されないもの）</t>
  </si>
  <si>
    <t>区　　　　　　　　　　分</t>
  </si>
  <si>
    <t>総　　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</si>
  <si>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</si>
  <si>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</si>
  <si>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</si>
  <si>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</si>
  <si>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</si>
  <si>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</si>
  <si>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</si>
  <si>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
従業者のみ</t>
  </si>
  <si>
    <t>事業所数</t>
  </si>
  <si>
    <t>従業者数</t>
  </si>
  <si>
    <t>総　　　　　 　数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</si>
  <si>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</si>
  <si>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</si>
  <si>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</si>
  <si>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</si>
  <si>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</si>
  <si>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</si>
  <si>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</si>
  <si>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</si>
  <si>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</si>
  <si>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</si>
  <si>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鉱業，採石業，砂利採取業</t>
  </si>
  <si>
    <t>05</t>
  </si>
  <si>
    <t>Ｄ</t>
  </si>
  <si>
    <t>建　　　設　　　業</t>
  </si>
  <si>
    <t>06</t>
  </si>
  <si>
    <t>総合工事業</t>
  </si>
  <si>
    <t>07</t>
  </si>
  <si>
    <t>職別工事業（設備工事業を除く）</t>
  </si>
  <si>
    <t>08</t>
  </si>
  <si>
    <t>設備工事業</t>
  </si>
  <si>
    <t>Ｅ</t>
  </si>
  <si>
    <t>製　　　造　　　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</si>
  <si>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</si>
  <si>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</si>
  <si>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</si>
  <si>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</si>
  <si>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</si>
  <si>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</si>
  <si>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</si>
  <si>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</si>
  <si>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</si>
  <si>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</si>
  <si>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</si>
  <si>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</si>
  <si>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</si>
  <si>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</si>
  <si>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</si>
  <si>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</si>
  <si>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</si>
  <si>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</si>
  <si>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</si>
  <si>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</si>
  <si>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</si>
  <si>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</si>
  <si>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</si>
  <si>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</si>
  <si>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</si>
  <si>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</si>
  <si>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</si>
  <si>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</si>
  <si>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</si>
  <si>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</si>
  <si>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</si>
  <si>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</si>
  <si>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</si>
  <si>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</si>
  <si>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</si>
  <si>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</si>
  <si>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28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</si>
  <si>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</si>
  <si>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</si>
  <si>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</si>
  <si>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</si>
  <si>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</si>
  <si>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</si>
  <si>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</si>
  <si>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</si>
  <si>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Ｆ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</si>
  <si>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</si>
  <si>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</si>
  <si>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</si>
  <si>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</si>
  <si>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</si>
  <si>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</si>
  <si>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</si>
  <si>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</si>
  <si>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</si>
  <si>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Ｇ</t>
  </si>
  <si>
    <t>情　報　通　信　業</t>
  </si>
  <si>
    <t>37</t>
  </si>
  <si>
    <t>38</t>
  </si>
  <si>
    <t>39</t>
  </si>
  <si>
    <t>40</t>
  </si>
  <si>
    <t>41</t>
  </si>
  <si>
    <t>Ｈ</t>
  </si>
  <si>
    <t>運輸業，郵便業</t>
  </si>
  <si>
    <t>42</t>
  </si>
  <si>
    <t>43</t>
  </si>
  <si>
    <t>44</t>
  </si>
  <si>
    <t>45</t>
  </si>
  <si>
    <t>47</t>
  </si>
  <si>
    <t>48</t>
  </si>
  <si>
    <t>49</t>
  </si>
  <si>
    <t>郵便業（信書便事業を含む）</t>
  </si>
  <si>
    <t>Ｉ</t>
  </si>
  <si>
    <t xml:space="preserve"> 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</si>
  <si>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</si>
  <si>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</si>
  <si>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</si>
  <si>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</si>
  <si>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</si>
  <si>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</si>
  <si>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</si>
  <si>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</si>
  <si>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</si>
  <si>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</si>
  <si>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</si>
  <si>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</si>
  <si>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無店舗小売業</t>
  </si>
  <si>
    <t>62</t>
  </si>
  <si>
    <t>銀行業</t>
  </si>
  <si>
    <t>63</t>
  </si>
  <si>
    <t>64</t>
  </si>
  <si>
    <t>65</t>
  </si>
  <si>
    <t>金融商品取引業，商品先物取引業</t>
  </si>
  <si>
    <t>66</t>
  </si>
  <si>
    <t>67</t>
  </si>
  <si>
    <t>保険業（保険媒介代理業等を含む）</t>
  </si>
  <si>
    <t>Ｋ</t>
  </si>
  <si>
    <t>不動産業，物品賃貸業</t>
  </si>
  <si>
    <t>68</t>
  </si>
  <si>
    <t>69</t>
  </si>
  <si>
    <t>70</t>
  </si>
  <si>
    <t>物品賃貸業</t>
  </si>
  <si>
    <t>Ｌ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</si>
  <si>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</si>
  <si>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</si>
  <si>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</si>
  <si>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</si>
  <si>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</si>
  <si>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</si>
  <si>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</si>
  <si>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</si>
  <si>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</si>
  <si>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Ｍ</t>
  </si>
  <si>
    <t>宿泊業，飲食サービス業</t>
  </si>
  <si>
    <t>75</t>
  </si>
  <si>
    <t>76</t>
  </si>
  <si>
    <t>77</t>
  </si>
  <si>
    <t>Ｎ</t>
  </si>
  <si>
    <t>生活関連サービス業，娯楽業</t>
  </si>
  <si>
    <t>78</t>
  </si>
  <si>
    <t>洗濯・理容・美容・浴場業</t>
  </si>
  <si>
    <t>79</t>
  </si>
  <si>
    <t>80</t>
  </si>
  <si>
    <t>Ｏ</t>
  </si>
  <si>
    <t>教　育，学習支援業</t>
  </si>
  <si>
    <t>81</t>
  </si>
  <si>
    <t>82</t>
  </si>
  <si>
    <t>Ｐ</t>
  </si>
  <si>
    <t>医　療，福　祉</t>
  </si>
  <si>
    <t>83</t>
  </si>
  <si>
    <t>84</t>
  </si>
  <si>
    <t>85</t>
  </si>
  <si>
    <t>Ｑ</t>
  </si>
  <si>
    <t>複合サービス事業</t>
  </si>
  <si>
    <t>86</t>
  </si>
  <si>
    <t>郵便局</t>
  </si>
  <si>
    <t>87</t>
  </si>
  <si>
    <t>Ｒ</t>
  </si>
  <si>
    <t>サービス業（他に分類されないもの）</t>
  </si>
  <si>
    <t>88</t>
  </si>
  <si>
    <t>廃棄物処理業</t>
  </si>
  <si>
    <t>89</t>
  </si>
  <si>
    <t>90</t>
  </si>
  <si>
    <t>91</t>
  </si>
  <si>
    <t>92</t>
  </si>
  <si>
    <t>93</t>
  </si>
  <si>
    <t>94</t>
  </si>
  <si>
    <t>95</t>
  </si>
  <si>
    <t>石油製品・石炭製品製造業</t>
  </si>
  <si>
    <t>業務用機械器具製造業</t>
  </si>
  <si>
    <t>電子部品・デバイス・電子回路製造業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</si>
  <si>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</si>
  <si>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</si>
  <si>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</si>
  <si>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</si>
  <si>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</si>
  <si>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</si>
  <si>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</si>
  <si>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</si>
  <si>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</si>
  <si>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</si>
  <si>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</si>
  <si>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</si>
  <si>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</si>
  <si>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</si>
  <si>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</si>
  <si>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</si>
  <si>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</si>
  <si>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</si>
  <si>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</si>
  <si>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</si>
  <si>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</si>
  <si>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</si>
  <si>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協同組織金融業</t>
  </si>
  <si>
    <t>クレジットカード業等非預金信用機関</t>
  </si>
  <si>
    <t>補助的金融業等</t>
  </si>
  <si>
    <t>不動産取引業</t>
  </si>
  <si>
    <t>不動産賃貸業・管理業</t>
  </si>
  <si>
    <t>宿泊業</t>
  </si>
  <si>
    <t>飲食店</t>
  </si>
  <si>
    <t>持ち帰り・配達飲食サービス業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</si>
  <si>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</si>
  <si>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</si>
  <si>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</si>
  <si>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</si>
  <si>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</si>
  <si>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</si>
  <si>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</si>
  <si>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</si>
  <si>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</si>
  <si>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</si>
  <si>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</si>
  <si>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</si>
  <si>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</si>
  <si>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</si>
  <si>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</si>
  <si>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製造業</t>
  </si>
  <si>
    <t xml:space="preserve">09 </t>
  </si>
  <si>
    <t>090</t>
  </si>
  <si>
    <t>091</t>
  </si>
  <si>
    <t>畜産食料品製造業</t>
  </si>
  <si>
    <t>092</t>
  </si>
  <si>
    <t>水産食料品製造業</t>
  </si>
  <si>
    <t>093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</si>
  <si>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</si>
  <si>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</si>
  <si>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</si>
  <si>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</si>
  <si>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</si>
  <si>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</si>
  <si>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</si>
  <si>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</si>
  <si>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</si>
  <si>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</si>
  <si>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</si>
  <si>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</si>
  <si>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 xml:space="preserve">10 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</si>
  <si>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</si>
  <si>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</si>
  <si>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</si>
  <si>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</si>
  <si>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</si>
  <si>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</si>
  <si>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</si>
  <si>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</si>
  <si>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</si>
  <si>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</si>
  <si>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</si>
  <si>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</si>
  <si>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</si>
  <si>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</si>
  <si>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</si>
  <si>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</si>
  <si>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</si>
  <si>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</si>
  <si>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</si>
  <si>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</si>
  <si>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</si>
  <si>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</si>
  <si>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</si>
  <si>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</si>
  <si>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</si>
  <si>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</si>
  <si>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</si>
  <si>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</si>
  <si>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</si>
  <si>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</si>
  <si>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</si>
  <si>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</si>
  <si>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</si>
  <si>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</si>
  <si>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</si>
  <si>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</si>
  <si>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</si>
  <si>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</si>
  <si>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</si>
  <si>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</si>
  <si>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</si>
  <si>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</si>
  <si>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</si>
  <si>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</si>
  <si>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</si>
  <si>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</si>
  <si>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</si>
  <si>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</si>
  <si>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</si>
  <si>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</si>
  <si>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</si>
  <si>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</si>
  <si>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</si>
  <si>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</si>
  <si>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</si>
  <si>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</si>
  <si>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</si>
  <si>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</si>
  <si>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</si>
  <si>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</si>
  <si>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</si>
  <si>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</si>
  <si>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</si>
  <si>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</si>
  <si>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</si>
  <si>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</si>
  <si>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</si>
  <si>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</si>
  <si>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</si>
  <si>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</si>
  <si>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</si>
  <si>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</si>
  <si>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</si>
  <si>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</si>
  <si>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</si>
  <si>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</si>
  <si>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</si>
  <si>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</si>
  <si>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</si>
  <si>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</si>
  <si>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</si>
  <si>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</si>
  <si>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</si>
  <si>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</si>
  <si>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</si>
  <si>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</si>
  <si>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</si>
  <si>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</si>
  <si>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</si>
  <si>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</si>
  <si>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</si>
  <si>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</si>
  <si>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</si>
  <si>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</si>
  <si>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</si>
  <si>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</si>
  <si>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</si>
  <si>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</si>
  <si>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</si>
  <si>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</si>
  <si>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</si>
  <si>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</si>
  <si>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</si>
  <si>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</si>
  <si>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</si>
  <si>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</si>
  <si>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</si>
  <si>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</si>
  <si>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</si>
  <si>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</si>
  <si>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</si>
  <si>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</si>
  <si>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</si>
  <si>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</si>
  <si>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</si>
  <si>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</si>
  <si>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</si>
  <si>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</si>
  <si>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</si>
  <si>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</si>
  <si>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</si>
  <si>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</si>
  <si>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</si>
  <si>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</si>
  <si>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</si>
  <si>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</si>
  <si>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</si>
  <si>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</si>
  <si>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</si>
  <si>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</si>
  <si>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</si>
  <si>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</si>
  <si>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</si>
  <si>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</si>
  <si>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</si>
  <si>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</si>
  <si>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</si>
  <si>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</si>
  <si>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</si>
  <si>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</si>
  <si>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</si>
  <si>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</si>
  <si>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</si>
  <si>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</si>
  <si>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</si>
  <si>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</si>
  <si>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</si>
  <si>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</si>
  <si>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</si>
  <si>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</si>
  <si>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</si>
  <si>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</si>
  <si>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</si>
  <si>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</si>
  <si>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</si>
  <si>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</si>
  <si>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</si>
  <si>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</si>
  <si>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</si>
  <si>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</si>
  <si>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</si>
  <si>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</si>
  <si>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</si>
  <si>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</si>
  <si>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</si>
  <si>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</si>
  <si>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</si>
  <si>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</si>
  <si>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</si>
  <si>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</si>
  <si>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</si>
  <si>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</si>
  <si>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</si>
  <si>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</si>
  <si>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</si>
  <si>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</si>
  <si>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</si>
  <si>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</si>
  <si>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</si>
  <si>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</si>
  <si>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</si>
  <si>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</si>
  <si>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</si>
  <si>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</si>
  <si>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</si>
  <si>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</si>
  <si>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</si>
  <si>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</si>
  <si>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</si>
  <si>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</si>
  <si>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</si>
  <si>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</si>
  <si>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</si>
  <si>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</si>
  <si>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</si>
  <si>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</si>
  <si>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</si>
  <si>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</si>
  <si>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</si>
  <si>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</si>
  <si>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</si>
  <si>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</si>
  <si>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</si>
  <si>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</si>
  <si>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</si>
  <si>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</si>
  <si>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</si>
  <si>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</si>
  <si>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</si>
  <si>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</si>
  <si>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</si>
  <si>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</si>
  <si>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</si>
  <si>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</si>
  <si>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</si>
  <si>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</si>
  <si>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</si>
  <si>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</si>
  <si>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</si>
  <si>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</si>
  <si>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</si>
  <si>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</si>
  <si>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</si>
  <si>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</si>
  <si>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</si>
  <si>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</si>
  <si>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</si>
  <si>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</si>
  <si>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</si>
  <si>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</si>
  <si>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</si>
  <si>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</si>
  <si>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</si>
  <si>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</si>
  <si>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</si>
  <si>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</si>
  <si>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</si>
  <si>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</si>
  <si>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</si>
  <si>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</si>
  <si>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</si>
  <si>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</si>
  <si>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</si>
  <si>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</si>
  <si>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</si>
  <si>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</si>
  <si>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</si>
  <si>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</si>
  <si>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</si>
  <si>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</si>
  <si>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</si>
  <si>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</si>
  <si>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</si>
  <si>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</si>
  <si>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</si>
  <si>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</si>
  <si>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</si>
  <si>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</si>
  <si>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</si>
  <si>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</si>
  <si>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</si>
  <si>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</si>
  <si>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</si>
  <si>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</si>
  <si>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</si>
  <si>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</si>
  <si>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</si>
  <si>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</si>
  <si>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</si>
  <si>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</si>
  <si>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</si>
  <si>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</si>
  <si>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</si>
  <si>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</si>
  <si>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</si>
  <si>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</si>
  <si>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</si>
  <si>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</si>
  <si>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</si>
  <si>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</si>
  <si>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</si>
  <si>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</si>
  <si>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</si>
  <si>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</si>
  <si>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</si>
  <si>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</si>
  <si>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</si>
  <si>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</si>
  <si>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</si>
  <si>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</si>
  <si>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</si>
  <si>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</si>
  <si>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</si>
  <si>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</si>
  <si>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</si>
  <si>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</si>
  <si>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</si>
  <si>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</si>
  <si>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</si>
  <si>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</si>
  <si>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</si>
  <si>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</si>
  <si>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</si>
  <si>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</si>
  <si>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</si>
  <si>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</si>
  <si>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</si>
  <si>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</si>
  <si>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</si>
  <si>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情報通信業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</si>
  <si>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</si>
  <si>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</si>
  <si>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</si>
  <si>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</si>
  <si>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</si>
  <si>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</si>
  <si>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</si>
  <si>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</si>
  <si>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</si>
  <si>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</si>
  <si>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</si>
  <si>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</si>
  <si>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</si>
  <si>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</si>
  <si>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390</t>
  </si>
  <si>
    <t>391</t>
  </si>
  <si>
    <t>ソフトウェア業</t>
  </si>
  <si>
    <t>392</t>
  </si>
  <si>
    <t>情報処理・提供サービス業</t>
  </si>
  <si>
    <t>400</t>
  </si>
  <si>
    <t>401</t>
  </si>
  <si>
    <t>インターネット附随サービス業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</si>
  <si>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</si>
  <si>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</si>
  <si>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</si>
  <si>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</si>
  <si>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</si>
  <si>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</si>
  <si>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</si>
  <si>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</si>
  <si>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</si>
  <si>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</si>
  <si>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</si>
  <si>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</si>
  <si>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500</t>
  </si>
  <si>
    <t>501</t>
  </si>
  <si>
    <t>各種商品卸売業</t>
  </si>
  <si>
    <t>510</t>
  </si>
  <si>
    <t>511</t>
  </si>
  <si>
    <t>512</t>
  </si>
  <si>
    <t>衣服卸売業</t>
  </si>
  <si>
    <t>513</t>
  </si>
  <si>
    <t>身の回り品卸売業</t>
  </si>
  <si>
    <t>520</t>
  </si>
  <si>
    <t>農畜産物・水産物卸売業</t>
  </si>
  <si>
    <t>522</t>
  </si>
  <si>
    <t>食料・飲料卸売業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</si>
  <si>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</si>
  <si>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</si>
  <si>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</si>
  <si>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</si>
  <si>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</si>
  <si>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</si>
  <si>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</si>
  <si>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</si>
  <si>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</si>
  <si>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</si>
  <si>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</si>
  <si>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</si>
  <si>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</si>
  <si>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</si>
  <si>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</si>
  <si>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</si>
  <si>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</si>
  <si>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</si>
  <si>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</si>
  <si>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</si>
  <si>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</si>
  <si>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</si>
  <si>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</si>
  <si>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</si>
  <si>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</si>
  <si>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</si>
  <si>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</si>
  <si>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</si>
  <si>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</si>
  <si>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560</t>
  </si>
  <si>
    <t>561</t>
  </si>
  <si>
    <t>百貨店，総合スーパー</t>
  </si>
  <si>
    <t>569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</si>
  <si>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</si>
  <si>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</si>
  <si>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</si>
  <si>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</si>
  <si>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</si>
  <si>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</si>
  <si>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</si>
  <si>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</si>
  <si>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</si>
  <si>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</si>
  <si>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</si>
  <si>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</si>
  <si>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</si>
  <si>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</si>
  <si>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</si>
  <si>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</si>
  <si>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</si>
  <si>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</si>
  <si>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</si>
  <si>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</si>
  <si>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</si>
  <si>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</si>
  <si>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</si>
  <si>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</si>
  <si>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その他の飲食料品小売業</t>
  </si>
  <si>
    <t>590</t>
  </si>
  <si>
    <t>591</t>
  </si>
  <si>
    <t>自動車小売業</t>
  </si>
  <si>
    <t>592</t>
  </si>
  <si>
    <t>自転車小売業</t>
  </si>
  <si>
    <t>593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</si>
  <si>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</si>
  <si>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</si>
  <si>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</si>
  <si>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</si>
  <si>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</si>
  <si>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</si>
  <si>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</si>
  <si>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</si>
  <si>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</si>
  <si>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</si>
  <si>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</si>
  <si>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</si>
  <si>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</si>
  <si>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608</t>
  </si>
  <si>
    <t>写真機・時計・眼鏡小売業</t>
  </si>
  <si>
    <t>他に分類されない小売業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</si>
  <si>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</si>
  <si>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</si>
  <si>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</si>
  <si>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</si>
  <si>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</si>
  <si>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</si>
  <si>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</si>
  <si>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680</t>
  </si>
  <si>
    <t>681</t>
  </si>
  <si>
    <t>建物売買業，土地売買業</t>
  </si>
  <si>
    <t>682</t>
  </si>
  <si>
    <t>不動産代理業・仲介業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</si>
  <si>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</si>
  <si>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</si>
  <si>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</si>
  <si>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</si>
  <si>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</si>
  <si>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</si>
  <si>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</si>
  <si>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</si>
  <si>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</si>
  <si>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</si>
  <si>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</si>
  <si>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</si>
  <si>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</si>
  <si>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</si>
  <si>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</si>
  <si>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</si>
  <si>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</si>
  <si>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</si>
  <si>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</si>
  <si>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その他の物品賃貸業</t>
  </si>
  <si>
    <t>710</t>
  </si>
  <si>
    <t>711</t>
  </si>
  <si>
    <t>自然科学研究所</t>
  </si>
  <si>
    <t>712</t>
  </si>
  <si>
    <t>人文・社会科学研究所</t>
  </si>
  <si>
    <t>720</t>
  </si>
  <si>
    <t>721</t>
  </si>
  <si>
    <t>法律事務所，特許事務所</t>
  </si>
  <si>
    <t>722</t>
  </si>
  <si>
    <t>公証人役場，司法書士事務所等</t>
  </si>
  <si>
    <t>723</t>
  </si>
  <si>
    <t>行政書士事務所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</si>
  <si>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</si>
  <si>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</si>
  <si>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</si>
  <si>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</si>
  <si>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</si>
  <si>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</si>
  <si>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</si>
  <si>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経営コンサルタント業，純粋持株会社</t>
  </si>
  <si>
    <t>その他の専門サービス業</t>
  </si>
  <si>
    <t>730</t>
  </si>
  <si>
    <t>731</t>
  </si>
  <si>
    <t>広告業</t>
  </si>
  <si>
    <t>740</t>
  </si>
  <si>
    <t>741</t>
  </si>
  <si>
    <t>獣医業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</si>
  <si>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</si>
  <si>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</si>
  <si>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</si>
  <si>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</si>
  <si>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</si>
  <si>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</si>
  <si>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</si>
  <si>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</si>
  <si>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</si>
  <si>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</si>
  <si>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</si>
  <si>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Ｍ</t>
  </si>
  <si>
    <t>750</t>
  </si>
  <si>
    <t>751</t>
  </si>
  <si>
    <t>旅館，ホテル</t>
  </si>
  <si>
    <t>752</t>
  </si>
  <si>
    <t>簡易宿所</t>
  </si>
  <si>
    <t>753</t>
  </si>
  <si>
    <t>下宿業</t>
  </si>
  <si>
    <t>その他の宿泊業</t>
  </si>
  <si>
    <t>760</t>
  </si>
  <si>
    <t>761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</si>
  <si>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</si>
  <si>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</si>
  <si>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</si>
  <si>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</si>
  <si>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</si>
  <si>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</si>
  <si>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</si>
  <si>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</si>
  <si>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</si>
  <si>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</si>
  <si>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</si>
  <si>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その他の飲食店</t>
  </si>
  <si>
    <t>770</t>
  </si>
  <si>
    <t>771</t>
  </si>
  <si>
    <t>持ち帰り飲食サービス業</t>
  </si>
  <si>
    <t>772</t>
  </si>
  <si>
    <t>配達飲食サービス業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</si>
  <si>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</si>
  <si>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</si>
  <si>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</si>
  <si>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</si>
  <si>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</si>
  <si>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</si>
  <si>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</si>
  <si>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</si>
  <si>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</si>
  <si>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</si>
  <si>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</si>
  <si>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</si>
  <si>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</si>
  <si>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</si>
  <si>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</si>
  <si>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</si>
  <si>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</si>
  <si>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</si>
  <si>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</si>
  <si>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</si>
  <si>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</si>
  <si>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</si>
  <si>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冠婚葬祭業</t>
  </si>
  <si>
    <t>他に分類されない生活関連サービス業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</si>
  <si>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</si>
  <si>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</si>
  <si>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</si>
  <si>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</si>
  <si>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</si>
  <si>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</si>
  <si>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</si>
  <si>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スポーツ施設提供業</t>
  </si>
  <si>
    <t>805</t>
  </si>
  <si>
    <t>公園，遊園地</t>
  </si>
  <si>
    <t>Ｏ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</si>
  <si>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</si>
  <si>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</si>
  <si>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</si>
  <si>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</si>
  <si>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</si>
  <si>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</si>
  <si>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</si>
  <si>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</si>
  <si>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</si>
  <si>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</si>
  <si>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</si>
  <si>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</si>
  <si>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</si>
  <si>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</si>
  <si>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</si>
  <si>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</si>
  <si>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</si>
  <si>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820</t>
  </si>
  <si>
    <t>821</t>
  </si>
  <si>
    <t>822</t>
  </si>
  <si>
    <t>職業・教育支援施設</t>
  </si>
  <si>
    <t>823</t>
  </si>
  <si>
    <t>学習塾</t>
  </si>
  <si>
    <t>教養・技能教授業</t>
  </si>
  <si>
    <t>829</t>
  </si>
  <si>
    <t>他に分類されない教育，学習支援業</t>
  </si>
  <si>
    <t>830</t>
  </si>
  <si>
    <t>831</t>
  </si>
  <si>
    <t>病院</t>
  </si>
  <si>
    <t>832</t>
  </si>
  <si>
    <t>一般診療所</t>
  </si>
  <si>
    <t>833</t>
  </si>
  <si>
    <t>歯科診療所</t>
  </si>
  <si>
    <t>助産・看護業</t>
  </si>
  <si>
    <t>835</t>
  </si>
  <si>
    <t>療術業</t>
  </si>
  <si>
    <t>医療に附帯するサービス業</t>
  </si>
  <si>
    <t>840</t>
  </si>
  <si>
    <t>842</t>
  </si>
  <si>
    <t>健康相談施設</t>
  </si>
  <si>
    <t>849</t>
  </si>
  <si>
    <t>その他の保健衛生</t>
  </si>
  <si>
    <t>850</t>
  </si>
  <si>
    <t>851</t>
  </si>
  <si>
    <t>社会保険事業団体</t>
  </si>
  <si>
    <t>児童福祉事業</t>
  </si>
  <si>
    <t>855</t>
  </si>
  <si>
    <t>障害者福祉事業</t>
  </si>
  <si>
    <t>860</t>
  </si>
  <si>
    <t>861</t>
  </si>
  <si>
    <t>郵便局</t>
  </si>
  <si>
    <t>862</t>
  </si>
  <si>
    <t>郵便局受託業</t>
  </si>
  <si>
    <t>870</t>
  </si>
  <si>
    <t>871</t>
  </si>
  <si>
    <t>872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</si>
  <si>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</si>
  <si>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</si>
  <si>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</si>
  <si>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</si>
  <si>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</si>
  <si>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</si>
  <si>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</si>
  <si>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890</t>
  </si>
  <si>
    <t>891</t>
  </si>
  <si>
    <t>自動車整備業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</si>
  <si>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</si>
  <si>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</si>
  <si>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</si>
  <si>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</si>
  <si>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</si>
  <si>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</si>
  <si>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</si>
  <si>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</si>
  <si>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</si>
  <si>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910</t>
  </si>
  <si>
    <t>911</t>
  </si>
  <si>
    <t>職業紹介業</t>
  </si>
  <si>
    <t>912</t>
  </si>
  <si>
    <t>労働者派遣業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</si>
  <si>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</si>
  <si>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</si>
  <si>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</si>
  <si>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</si>
  <si>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</si>
  <si>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</si>
  <si>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</si>
  <si>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</si>
  <si>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</si>
  <si>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</si>
  <si>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</si>
  <si>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</si>
  <si>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</si>
  <si>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</si>
  <si>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</si>
  <si>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</si>
  <si>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</si>
  <si>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</si>
  <si>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</si>
  <si>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</si>
  <si>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</si>
  <si>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</si>
  <si>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</si>
  <si>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</si>
  <si>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</si>
  <si>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</si>
  <si>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</si>
  <si>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</si>
  <si>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</si>
  <si>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</si>
  <si>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</si>
  <si>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</si>
  <si>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</si>
  <si>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</si>
  <si>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区　　　　  　分</t>
  </si>
  <si>
    <t>総　　　数</t>
  </si>
  <si>
    <t>1 ～ 4 人</t>
  </si>
  <si>
    <t>5 ～ 9 人</t>
  </si>
  <si>
    <t>10 ～ 19 人</t>
  </si>
  <si>
    <t>20　～　29　人</t>
  </si>
  <si>
    <t>30　～　49　人</t>
  </si>
  <si>
    <t>50　～　99　人</t>
  </si>
  <si>
    <t>100　人　以　上</t>
  </si>
  <si>
    <t>事業所数</t>
  </si>
  <si>
    <t>従業者数</t>
  </si>
  <si>
    <t>Ｅ</t>
  </si>
  <si>
    <t>食料品製造業</t>
  </si>
  <si>
    <t>管理，補助的経済活動を行う事業所</t>
  </si>
  <si>
    <t>繊維工業</t>
  </si>
  <si>
    <t>Ｇ</t>
  </si>
  <si>
    <t>映像等情報制作に附帯するサービス業</t>
  </si>
  <si>
    <t>Ⅰ</t>
  </si>
  <si>
    <t>50</t>
  </si>
  <si>
    <t>51</t>
  </si>
  <si>
    <t>52</t>
  </si>
  <si>
    <t>53</t>
  </si>
  <si>
    <t>54</t>
  </si>
  <si>
    <t>55</t>
  </si>
  <si>
    <t>他に分類されない卸売業</t>
  </si>
  <si>
    <t>56</t>
  </si>
  <si>
    <t>57</t>
  </si>
  <si>
    <t>58</t>
  </si>
  <si>
    <t>59</t>
  </si>
  <si>
    <t>60</t>
  </si>
  <si>
    <r>
      <t>10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人</t>
    </r>
  </si>
  <si>
    <r>
      <t>30　～　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9　人</t>
    </r>
  </si>
  <si>
    <t>スポーツ用品・がん具等小売業</t>
  </si>
  <si>
    <t>Ｋ</t>
  </si>
  <si>
    <t>不動産業，物品賃貸業</t>
  </si>
  <si>
    <t>Ｌ</t>
  </si>
  <si>
    <t>学術研究，専門・技術サービス業</t>
  </si>
  <si>
    <t>宿泊業，飲食サービス業</t>
  </si>
  <si>
    <t>Ｎ</t>
  </si>
  <si>
    <t>生活関連サービス業，娯楽業</t>
  </si>
  <si>
    <t>その他の娯楽業</t>
  </si>
  <si>
    <t>教育，学習支援業</t>
  </si>
  <si>
    <t>Ｐ</t>
  </si>
  <si>
    <t>医療，福祉</t>
  </si>
  <si>
    <t>老人福祉・介護事業</t>
  </si>
  <si>
    <t>その他の社会保険等</t>
  </si>
  <si>
    <t>Ｑ</t>
  </si>
  <si>
    <t>複合サービス事業</t>
  </si>
  <si>
    <t>Ｒ</t>
  </si>
  <si>
    <t>サービス業（他に分類されないもの）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</si>
  <si>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</si>
  <si>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</si>
  <si>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</si>
  <si>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</si>
  <si>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</si>
  <si>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</si>
  <si>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</si>
  <si>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</si>
  <si>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</si>
  <si>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</si>
  <si>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</si>
  <si>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</si>
  <si>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</si>
  <si>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</si>
  <si>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</si>
  <si>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</si>
  <si>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</si>
  <si>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</si>
  <si>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</si>
  <si>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</si>
  <si>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</si>
  <si>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</si>
  <si>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</si>
  <si>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</si>
  <si>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</si>
  <si>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</si>
  <si>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</si>
  <si>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</si>
  <si>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</si>
  <si>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</si>
  <si>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</si>
  <si>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</si>
  <si>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</si>
  <si>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</si>
  <si>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</si>
  <si>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</si>
  <si>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</si>
  <si>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</si>
  <si>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</si>
  <si>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</si>
  <si>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</si>
  <si>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</si>
  <si>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</si>
  <si>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</si>
  <si>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</si>
  <si>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三輪南</t>
  </si>
  <si>
    <t>三輪北</t>
  </si>
  <si>
    <t>網　代</t>
  </si>
  <si>
    <t>区　分</t>
  </si>
  <si>
    <t>　　　　　　　　　　　　　　　　事　　　　　　　　業</t>
  </si>
  <si>
    <t>　　　　　　　　所　　　　　　　　　　　　数</t>
  </si>
  <si>
    <t>従業者数</t>
  </si>
  <si>
    <t>総　数</t>
  </si>
  <si>
    <t>農業，林業</t>
  </si>
  <si>
    <t>漁業</t>
  </si>
  <si>
    <t>鉱業，
採石業，
砂利採取業</t>
  </si>
  <si>
    <t>建設業</t>
  </si>
  <si>
    <t>製造業</t>
  </si>
  <si>
    <t>電気・ガス
・熱供給
・水道業</t>
  </si>
  <si>
    <t>情報通信業</t>
  </si>
  <si>
    <t>運輸業，
郵便業</t>
  </si>
  <si>
    <t>不動産業，
物品賃貸業</t>
  </si>
  <si>
    <t>学術研究，
専門・技術
サービス業</t>
  </si>
  <si>
    <t xml:space="preserve">宿泊業，
飲食
サービス業
</t>
  </si>
  <si>
    <t>生活関連サービス業，娯楽業</t>
  </si>
  <si>
    <t>教育，
学習支援業</t>
  </si>
  <si>
    <t>医療，福祉</t>
  </si>
  <si>
    <t>複合サー
ビス事業</t>
  </si>
  <si>
    <t>サービス業
（他の分類されないもの）</t>
  </si>
  <si>
    <t>Ａ</t>
  </si>
  <si>
    <t>Ｂ</t>
  </si>
  <si>
    <t>Ｃ</t>
  </si>
  <si>
    <t>Ｄ</t>
  </si>
  <si>
    <t>総　数</t>
  </si>
  <si>
    <t>芥見南</t>
  </si>
  <si>
    <t>柳津</t>
  </si>
  <si>
    <t>区　　分</t>
  </si>
  <si>
    <t>1～4人</t>
  </si>
  <si>
    <t>5～9人</t>
  </si>
  <si>
    <t>10～19人</t>
  </si>
  <si>
    <t>20～29人</t>
  </si>
  <si>
    <t>30人以上</t>
  </si>
  <si>
    <t>従業者数</t>
  </si>
  <si>
    <t>総　 数</t>
  </si>
  <si>
    <t>芥見南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</si>
  <si>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</si>
  <si>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</si>
  <si>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</si>
  <si>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</si>
  <si>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</si>
  <si>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</si>
  <si>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</si>
  <si>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</si>
  <si>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</si>
  <si>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</si>
  <si>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</si>
  <si>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</si>
  <si>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</si>
  <si>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</si>
  <si>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</si>
  <si>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</si>
  <si>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</si>
  <si>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</si>
  <si>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</si>
  <si>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</si>
  <si>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</si>
  <si>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</si>
  <si>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</si>
  <si>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</si>
  <si>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</si>
  <si>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</si>
  <si>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</si>
  <si>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</si>
  <si>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</si>
  <si>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</si>
  <si>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</si>
  <si>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市　計</t>
  </si>
  <si>
    <t>郡　計</t>
  </si>
  <si>
    <t>-</t>
  </si>
  <si>
    <t>-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</si>
  <si>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</si>
  <si>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</si>
  <si>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</si>
  <si>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</si>
  <si>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</si>
  <si>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</si>
  <si>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</si>
  <si>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</si>
  <si>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</si>
  <si>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</si>
  <si>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</si>
  <si>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</si>
  <si>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</si>
  <si>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</si>
  <si>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</si>
  <si>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</si>
  <si>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</si>
  <si>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</si>
  <si>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</si>
  <si>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</si>
  <si>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</si>
  <si>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</si>
  <si>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</si>
  <si>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</si>
  <si>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</si>
  <si>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</si>
  <si>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</si>
  <si>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</si>
  <si>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</si>
  <si>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</si>
  <si>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</si>
  <si>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</si>
  <si>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</si>
  <si>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</si>
  <si>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</si>
  <si>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</si>
  <si>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61</t>
  </si>
  <si>
    <t>無店舗小売業</t>
  </si>
  <si>
    <t>68</t>
  </si>
  <si>
    <t>不動産取引業</t>
  </si>
  <si>
    <t>69</t>
  </si>
  <si>
    <t>不動産賃貸業・管理業</t>
  </si>
  <si>
    <t>70</t>
  </si>
  <si>
    <t>72</t>
  </si>
  <si>
    <t>73</t>
  </si>
  <si>
    <t>74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</si>
  <si>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</si>
  <si>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</si>
  <si>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</si>
  <si>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</si>
  <si>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</si>
  <si>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</si>
  <si>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</si>
  <si>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</si>
  <si>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</si>
  <si>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</si>
  <si>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</si>
  <si>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</si>
  <si>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</si>
  <si>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</si>
  <si>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</si>
  <si>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</si>
  <si>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</si>
  <si>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</si>
  <si>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</si>
  <si>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</si>
  <si>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</si>
  <si>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</si>
  <si>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</si>
  <si>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</si>
  <si>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</si>
  <si>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</si>
  <si>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</si>
  <si>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</si>
  <si>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</si>
  <si>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</si>
  <si>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</si>
  <si>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</si>
  <si>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</si>
  <si>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</si>
  <si>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</si>
  <si>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</si>
  <si>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</si>
  <si>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</si>
  <si>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</si>
  <si>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</si>
  <si>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</si>
  <si>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</si>
  <si>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管理，補助的経済活動を行う事業所</t>
  </si>
  <si>
    <t>管理，補助的経済活動を行う事業所</t>
  </si>
  <si>
    <t>管理，補助的経済活動を行う事業所</t>
  </si>
  <si>
    <t>農林水産業協同組合</t>
  </si>
  <si>
    <t>事業協同組合</t>
  </si>
  <si>
    <t>853</t>
  </si>
  <si>
    <t>854</t>
  </si>
  <si>
    <t>859</t>
  </si>
  <si>
    <t>834</t>
  </si>
  <si>
    <t>836</t>
  </si>
  <si>
    <t>824</t>
  </si>
  <si>
    <t>社会教育</t>
  </si>
  <si>
    <t>806</t>
  </si>
  <si>
    <t>遊戯場</t>
  </si>
  <si>
    <t>809</t>
  </si>
  <si>
    <t>804</t>
  </si>
  <si>
    <t>796</t>
  </si>
  <si>
    <t>799</t>
  </si>
  <si>
    <t>食堂，レストラン</t>
  </si>
  <si>
    <t>762</t>
  </si>
  <si>
    <t>769</t>
  </si>
  <si>
    <t>759</t>
  </si>
  <si>
    <t>742</t>
  </si>
  <si>
    <t>724</t>
  </si>
  <si>
    <t>728</t>
  </si>
  <si>
    <t>729</t>
  </si>
  <si>
    <t>709</t>
  </si>
  <si>
    <t>不動産賃貸業</t>
  </si>
  <si>
    <t>607</t>
  </si>
  <si>
    <t>609</t>
  </si>
  <si>
    <t>機械器具小売業</t>
  </si>
  <si>
    <t>589</t>
  </si>
  <si>
    <t>管理，補助的経済活動を行う事業所</t>
  </si>
  <si>
    <t>その他の各種商品小売業</t>
  </si>
  <si>
    <t>559</t>
  </si>
  <si>
    <t>521</t>
  </si>
  <si>
    <t>繊維品卸売業</t>
  </si>
  <si>
    <t>外衣・シャツ製造業</t>
  </si>
  <si>
    <t>茶・コーヒー製造業</t>
  </si>
  <si>
    <t>野菜缶詰等製造業</t>
  </si>
  <si>
    <t>プラスチック製品製造業（別掲を除く）</t>
  </si>
  <si>
    <t>卸売・小売業</t>
  </si>
  <si>
    <t>卸売・
小売業</t>
  </si>
  <si>
    <t>金融・
保険業</t>
  </si>
  <si>
    <t>卸 売 業， 小 売 業</t>
  </si>
  <si>
    <t>金 融 業，保 険 業</t>
  </si>
  <si>
    <t>卸売業，小売業</t>
  </si>
  <si>
    <t>金　融 業，保 険 業</t>
  </si>
  <si>
    <t>出典：総務省「経済センサス－活動調査」</t>
  </si>
  <si>
    <t>46</t>
  </si>
  <si>
    <t>航空運輸業</t>
  </si>
  <si>
    <t>DZ</t>
  </si>
  <si>
    <t>建設業 内格付不能</t>
  </si>
  <si>
    <t>EZ</t>
  </si>
  <si>
    <t>製造業 内格付不能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</si>
  <si>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</si>
  <si>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</si>
  <si>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</si>
  <si>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</si>
  <si>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HZ</t>
  </si>
  <si>
    <t>運輸業，郵便業 内格付不能</t>
  </si>
  <si>
    <t>卸売業 内格付不能</t>
  </si>
  <si>
    <t>I2</t>
  </si>
  <si>
    <t>I1</t>
  </si>
  <si>
    <t>小売業 内格付不能</t>
  </si>
  <si>
    <t>JZ</t>
  </si>
  <si>
    <t>金融業，保険業 内格付不能</t>
  </si>
  <si>
    <t>K1</t>
  </si>
  <si>
    <t>不動産業 内格付不能</t>
  </si>
  <si>
    <t>LZ</t>
  </si>
  <si>
    <t>学術研究，専門・技術サービス業 内格付不能</t>
  </si>
  <si>
    <t>M2</t>
  </si>
  <si>
    <t>飲食店，持ち帰り・配達飲食サービス業 内格付不能</t>
  </si>
  <si>
    <t>NZ</t>
  </si>
  <si>
    <t>生活関連サービス業，娯楽業 内格付不能</t>
  </si>
  <si>
    <t>PZ</t>
  </si>
  <si>
    <t>医療，福祉 内格付不能</t>
  </si>
  <si>
    <t>R1</t>
  </si>
  <si>
    <t>R2</t>
  </si>
  <si>
    <t>サービス業（政治・経済・文化団体，宗教）内格付不能</t>
  </si>
  <si>
    <t>サービス業（政治・経済・文化団体，宗教を除く）内格付不能</t>
  </si>
  <si>
    <t>出向・派遣
従業者のみ</t>
  </si>
  <si>
    <t>通信業，放送業，映像・音声・文字情報制作業 内格付不能</t>
  </si>
  <si>
    <t>情報サービス業，インターネット附随サービス業 内格付不能</t>
  </si>
  <si>
    <t>小売業 内格付不能</t>
  </si>
  <si>
    <t>不動産業 内格付不能</t>
  </si>
  <si>
    <t>70Z</t>
  </si>
  <si>
    <t>物品賃貸業 内格付不能</t>
  </si>
  <si>
    <t>71Z</t>
  </si>
  <si>
    <t>学術・開発研究機関開発研究機関 内格付不能</t>
  </si>
  <si>
    <t>LZ</t>
  </si>
  <si>
    <t>学術研究，専門技術サービス業 内格付不能</t>
  </si>
  <si>
    <t>M2</t>
  </si>
  <si>
    <t>飲食店，持ち帰り・配達飲食サービス業 内格付不能</t>
  </si>
  <si>
    <t>生活関連サービス業，娯楽業 内格付不能</t>
  </si>
  <si>
    <t>82Z</t>
  </si>
  <si>
    <t>その他の教育，学習支援業 内格付不能</t>
  </si>
  <si>
    <t>医療，福祉 内格付不能</t>
  </si>
  <si>
    <t>サービス業（政治・経済・文化団体、宗教）内格付不能</t>
  </si>
  <si>
    <t>サービス業（政治・経済・文化団体、宗教を除く）内格付不能</t>
  </si>
  <si>
    <t>７．岐阜県内市郡別民営事業所数及び従業者数</t>
  </si>
  <si>
    <t>６．地区別、従業者規模別民営事業所数及び従業者数</t>
  </si>
  <si>
    <t>５．地区別、産業（大分類）別民営事業所数及び従業者数</t>
  </si>
  <si>
    <t>４．産業（小分類）別、従業者規模別民営事業所数及び従業者数（大分類Ｅ，Ｇ，Ⅰ，Ｋ，Ｌ，Ｍ，Ｎ，Ｏ，Ｐ，Ｑ，Ｒ）</t>
  </si>
  <si>
    <t>４．産業（小分類）別、従業者規模別民営事業所数及び従業者数（大分類Ｅ，Ｇ，Ⅰ，Ｋ，Ｌ，Ｍ，Ｎ，Ｏ，Ｐ，Ｑ，Ｒ）（つづき）</t>
  </si>
  <si>
    <t>３．産業（中分類）別、従業者規模別 民営事業所数及び従業者数</t>
  </si>
  <si>
    <t>３．産業（中分類）別、従業者規模別 民営事業所数及び従業者数（つづき）</t>
  </si>
  <si>
    <t>１．産業分類別民営事業所数</t>
  </si>
  <si>
    <t>平成24年</t>
  </si>
  <si>
    <t>区分</t>
  </si>
  <si>
    <t>総数</t>
  </si>
  <si>
    <t>増減数</t>
  </si>
  <si>
    <t>平成24年
構成比</t>
  </si>
  <si>
    <t>サービス業
（他に分類されないもの）</t>
  </si>
  <si>
    <t>Ｒ</t>
  </si>
  <si>
    <t>H24構成比</t>
  </si>
  <si>
    <t>増減数</t>
  </si>
  <si>
    <t>　うち正社員・正職員</t>
  </si>
  <si>
    <t>うち常用雇用者</t>
  </si>
  <si>
    <t>出典：総務省「経済センサス－基礎調査」「経済センサス－活動調査」</t>
  </si>
  <si>
    <t>増減率</t>
  </si>
  <si>
    <t>事業所数</t>
  </si>
  <si>
    <t>従業者数</t>
  </si>
  <si>
    <t>市 郡 名</t>
  </si>
  <si>
    <t>出典：総務省「経済センサス－基礎調査」、「経済センサス－活動調査」</t>
  </si>
  <si>
    <t>２．産業分類別従業者数（民営のみ）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</si>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</sst>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_ "/>
    <numFmt numFmtId="180" formatCode="0;&quot;△ &quot;0"/>
    <numFmt numFmtId="181" formatCode="0.0;&quot;△ &quot;0.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#,##0_);[Red]\(#,##0\)"/>
    <numFmt numFmtId="187" formatCode="0.0%"/>
    <numFmt numFmtId="188" formatCode="0.00_ "/>
    <numFmt numFmtId="189" formatCode="#,##0.00_ "/>
    <numFmt numFmtId="190" formatCode="#,##0.0_ "/>
    <numFmt numFmtId="191" formatCode="#,##0.0"/>
    <numFmt numFmtId="192" formatCode="0_);[Red]\(0\)"/>
    <numFmt numFmtId="193" formatCode="#,##0.0;&quot;△ &quot;#,##0.0"/>
    <numFmt numFmtId="194" formatCode="#,##0.0_);[Red]\(#,##0.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 ###,###,##0;&quot;-&quot;###,###,##0"/>
    <numFmt numFmtId="200" formatCode="#,###,###,##0;&quot; -&quot;###,###,##0"/>
    <numFmt numFmtId="201" formatCode="#,##0.0;[Red]\-#,##0.0"/>
    <numFmt numFmtId="202" formatCode="#,##0.00;&quot;△ &quot;#,##0.00"/>
    <numFmt numFmtId="203" formatCode="#,##0.000;&quot;△ &quot;#,##0.000"/>
    <numFmt numFmtId="204" formatCode="#,##0.0000;&quot;△ &quot;#,##0.0000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.00;&quot;△ &quot;0.00"/>
    <numFmt numFmtId="214" formatCode="0.000;&quot;△ &quot;0.000"/>
    <numFmt numFmtId="215" formatCode="0.0000;&quot;△ &quot;0.0000"/>
    <numFmt numFmtId="216" formatCode="0.00000;&quot;△ &quot;0.00000"/>
    <numFmt numFmtId="217" formatCode="#,##0_ ;[Red]\-#,##0\ "/>
    <numFmt numFmtId="218" formatCode="#,###,###,###,##0;&quot; -&quot;###,###,###,##0"/>
    <numFmt numFmtId="219" formatCode="###,###,###,##0;&quot;-&quot;##,###,###,##0"/>
    <numFmt numFmtId="220" formatCode="\ ###,###,###,##0;&quot;-&quot;###,###,###,##0"/>
    <numFmt numFmtId="221" formatCode="##,###,###,##0.0;&quot;-&quot;#,###,###,##0.0"/>
    <numFmt numFmtId="222" formatCode="\ ###,##0.0;&quot;-&quot;###,##0.0"/>
    <numFmt numFmtId="223" formatCode="#\ ###\ ###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;\-#,##0;\-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1"/>
      <name val="ＭＳ 明朝"/>
      <family val="1"/>
    </font>
    <font>
      <b/>
      <sz val="14.5"/>
      <name val="ＭＳ ゴシック"/>
      <family val="3"/>
    </font>
    <font>
      <sz val="14.5"/>
      <name val="ＭＳ ゴシック"/>
      <family val="3"/>
    </font>
    <font>
      <sz val="8"/>
      <name val="ＭＳ 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4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2" xfId="64" applyFont="1" applyFill="1" applyBorder="1" applyAlignment="1">
      <alignment horizontal="center" vertical="center"/>
      <protection/>
    </xf>
    <xf numFmtId="22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180" fontId="8" fillId="0" borderId="0" xfId="49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3" fillId="0" borderId="0" xfId="63" applyFont="1" applyAlignment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3" applyFont="1" applyAlignment="1">
      <alignment vertical="center"/>
      <protection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186" fontId="8" fillId="0" borderId="14" xfId="49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14" fillId="0" borderId="14" xfId="49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6" fontId="8" fillId="0" borderId="17" xfId="49" applyNumberFormat="1" applyFont="1" applyFill="1" applyBorder="1" applyAlignment="1">
      <alignment horizontal="center" vertical="center"/>
    </xf>
    <xf numFmtId="176" fontId="8" fillId="0" borderId="18" xfId="49" applyNumberFormat="1" applyFont="1" applyFill="1" applyBorder="1" applyAlignment="1">
      <alignment horizontal="center" vertical="center"/>
    </xf>
    <xf numFmtId="176" fontId="8" fillId="0" borderId="19" xfId="49" applyNumberFormat="1" applyFont="1" applyFill="1" applyBorder="1" applyAlignment="1">
      <alignment horizontal="center" vertical="center"/>
    </xf>
    <xf numFmtId="176" fontId="8" fillId="0" borderId="20" xfId="49" applyNumberFormat="1" applyFont="1" applyFill="1" applyBorder="1" applyAlignment="1">
      <alignment horizontal="center" vertical="center"/>
    </xf>
    <xf numFmtId="38" fontId="17" fillId="0" borderId="21" xfId="49" applyFont="1" applyFill="1" applyBorder="1" applyAlignment="1">
      <alignment horizontal="right" vertical="center" wrapText="1"/>
    </xf>
    <xf numFmtId="38" fontId="18" fillId="0" borderId="21" xfId="49" applyFont="1" applyFill="1" applyBorder="1" applyAlignment="1">
      <alignment vertical="center" wrapText="1"/>
    </xf>
    <xf numFmtId="38" fontId="14" fillId="0" borderId="21" xfId="49" applyFont="1" applyFill="1" applyBorder="1" applyAlignment="1">
      <alignment vertical="center" wrapText="1"/>
    </xf>
    <xf numFmtId="38" fontId="19" fillId="0" borderId="21" xfId="49" applyFont="1" applyFill="1" applyBorder="1" applyAlignment="1">
      <alignment vertical="center" wrapText="1"/>
    </xf>
    <xf numFmtId="38" fontId="14" fillId="0" borderId="22" xfId="49" applyFont="1" applyFill="1" applyBorder="1" applyAlignment="1">
      <alignment horizontal="right" vertical="center" wrapText="1"/>
    </xf>
    <xf numFmtId="38" fontId="14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Border="1" applyAlignment="1">
      <alignment vertical="center" wrapText="1"/>
    </xf>
    <xf numFmtId="38" fontId="19" fillId="0" borderId="0" xfId="49" applyFont="1" applyAlignment="1">
      <alignment wrapText="1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Alignment="1">
      <alignment/>
    </xf>
    <xf numFmtId="38" fontId="21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left" vertical="center"/>
    </xf>
    <xf numFmtId="38" fontId="22" fillId="0" borderId="12" xfId="49" applyFont="1" applyFill="1" applyBorder="1" applyAlignment="1">
      <alignment horizontal="centerContinuous" vertical="center"/>
    </xf>
    <xf numFmtId="38" fontId="20" fillId="0" borderId="0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15" fillId="0" borderId="0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Alignment="1">
      <alignment/>
    </xf>
    <xf numFmtId="38" fontId="15" fillId="0" borderId="0" xfId="49" applyFont="1" applyFill="1" applyBorder="1" applyAlignment="1">
      <alignment horizontal="left" vertical="center"/>
    </xf>
    <xf numFmtId="38" fontId="15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distributed" vertical="center"/>
    </xf>
    <xf numFmtId="38" fontId="8" fillId="0" borderId="0" xfId="49" applyFont="1" applyAlignment="1">
      <alignment horizontal="right" vertical="center"/>
    </xf>
    <xf numFmtId="38" fontId="15" fillId="0" borderId="0" xfId="49" applyFont="1" applyFill="1" applyBorder="1" applyAlignment="1" quotePrefix="1">
      <alignment vertical="center"/>
    </xf>
    <xf numFmtId="38" fontId="8" fillId="0" borderId="0" xfId="49" applyFont="1" applyAlignment="1">
      <alignment horizontal="distributed" vertical="center"/>
    </xf>
    <xf numFmtId="38" fontId="8" fillId="0" borderId="12" xfId="49" applyFont="1" applyFill="1" applyBorder="1" applyAlignment="1">
      <alignment vertical="center"/>
    </xf>
    <xf numFmtId="38" fontId="11" fillId="0" borderId="0" xfId="49" applyFont="1" applyFill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15" fillId="0" borderId="14" xfId="49" applyFont="1" applyFill="1" applyBorder="1" applyAlignment="1" quotePrefix="1">
      <alignment horizontal="left" vertical="center"/>
    </xf>
    <xf numFmtId="38" fontId="8" fillId="0" borderId="14" xfId="49" applyFont="1" applyBorder="1" applyAlignment="1">
      <alignment horizontal="distributed" vertical="center"/>
    </xf>
    <xf numFmtId="38" fontId="8" fillId="0" borderId="14" xfId="49" applyFont="1" applyFill="1" applyBorder="1" applyAlignment="1">
      <alignment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20" fillId="0" borderId="0" xfId="49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8" fontId="20" fillId="0" borderId="21" xfId="49" applyFont="1" applyFill="1" applyBorder="1" applyAlignment="1">
      <alignment horizontal="right" vertical="center" wrapText="1"/>
    </xf>
    <xf numFmtId="38" fontId="24" fillId="0" borderId="21" xfId="49" applyFont="1" applyFill="1" applyBorder="1" applyAlignment="1">
      <alignment vertical="center" wrapText="1"/>
    </xf>
    <xf numFmtId="38" fontId="11" fillId="0" borderId="21" xfId="49" applyFont="1" applyFill="1" applyBorder="1" applyAlignment="1">
      <alignment vertical="center" wrapText="1"/>
    </xf>
    <xf numFmtId="38" fontId="11" fillId="0" borderId="22" xfId="49" applyFont="1" applyFill="1" applyBorder="1" applyAlignment="1">
      <alignment horizontal="right" vertical="center" wrapText="1"/>
    </xf>
    <xf numFmtId="38" fontId="11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Alignment="1">
      <alignment vertical="center" wrapText="1"/>
    </xf>
    <xf numFmtId="38" fontId="11" fillId="0" borderId="0" xfId="49" applyFont="1" applyAlignment="1">
      <alignment wrapText="1"/>
    </xf>
    <xf numFmtId="38" fontId="11" fillId="0" borderId="0" xfId="49" applyFont="1" applyFill="1" applyAlignment="1">
      <alignment vertical="center"/>
    </xf>
    <xf numFmtId="38" fontId="15" fillId="0" borderId="0" xfId="49" applyFont="1" applyFill="1" applyBorder="1" applyAlignment="1">
      <alignment horizontal="distributed" vertical="center"/>
    </xf>
    <xf numFmtId="38" fontId="11" fillId="0" borderId="0" xfId="49" applyFont="1" applyAlignment="1">
      <alignment horizontal="right" vertical="center"/>
    </xf>
    <xf numFmtId="38" fontId="15" fillId="0" borderId="0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25" fillId="0" borderId="0" xfId="49" applyFont="1" applyAlignment="1">
      <alignment/>
    </xf>
    <xf numFmtId="38" fontId="8" fillId="0" borderId="12" xfId="49" applyFont="1" applyFill="1" applyBorder="1" applyAlignment="1">
      <alignment vertical="center" shrinkToFit="1"/>
    </xf>
    <xf numFmtId="38" fontId="11" fillId="0" borderId="12" xfId="49" applyFont="1" applyFill="1" applyBorder="1" applyAlignment="1">
      <alignment vertical="center" shrinkToFit="1"/>
    </xf>
    <xf numFmtId="38" fontId="11" fillId="0" borderId="0" xfId="49" applyFont="1" applyFill="1" applyBorder="1" applyAlignment="1">
      <alignment horizontal="distributed" vertical="center" shrinkToFit="1"/>
    </xf>
    <xf numFmtId="38" fontId="11" fillId="0" borderId="0" xfId="49" applyFont="1" applyFill="1" applyBorder="1" applyAlignment="1">
      <alignment vertical="center" shrinkToFit="1"/>
    </xf>
    <xf numFmtId="38" fontId="8" fillId="0" borderId="0" xfId="49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vertical="center"/>
    </xf>
    <xf numFmtId="38" fontId="11" fillId="0" borderId="23" xfId="49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horizontal="right" vertical="center"/>
    </xf>
    <xf numFmtId="183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82" fontId="8" fillId="0" borderId="25" xfId="0" applyNumberFormat="1" applyFont="1" applyFill="1" applyBorder="1" applyAlignment="1">
      <alignment horizontal="centerContinuous" vertical="center"/>
    </xf>
    <xf numFmtId="183" fontId="8" fillId="0" borderId="25" xfId="0" applyNumberFormat="1" applyFont="1" applyFill="1" applyBorder="1" applyAlignment="1">
      <alignment horizontal="centerContinuous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Continuous" vertical="center"/>
    </xf>
    <xf numFmtId="182" fontId="8" fillId="0" borderId="27" xfId="0" applyNumberFormat="1" applyFont="1" applyFill="1" applyBorder="1" applyAlignment="1">
      <alignment horizontal="centerContinuous" vertical="center"/>
    </xf>
    <xf numFmtId="0" fontId="28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25" xfId="0" applyNumberFormat="1" applyFont="1" applyFill="1" applyBorder="1" applyAlignment="1">
      <alignment horizontal="center" vertical="center"/>
    </xf>
    <xf numFmtId="182" fontId="8" fillId="0" borderId="28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76" fontId="8" fillId="0" borderId="29" xfId="49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9" fillId="0" borderId="0" xfId="66" applyNumberFormat="1" applyFont="1" applyFill="1" applyBorder="1" applyAlignment="1">
      <alignment/>
      <protection/>
    </xf>
    <xf numFmtId="0" fontId="23" fillId="0" borderId="0" xfId="66" applyNumberFormat="1" applyFont="1" applyFill="1" applyBorder="1" applyAlignment="1">
      <alignment horizontal="distributed"/>
      <protection/>
    </xf>
    <xf numFmtId="0" fontId="11" fillId="0" borderId="0" xfId="0" applyFont="1" applyAlignment="1">
      <alignment vertical="center"/>
    </xf>
    <xf numFmtId="0" fontId="23" fillId="0" borderId="0" xfId="0" applyNumberFormat="1" applyFont="1" applyFill="1" applyAlignment="1">
      <alignment horizontal="distributed"/>
    </xf>
    <xf numFmtId="49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Alignment="1" quotePrefix="1">
      <alignment horizontal="right" vertical="center"/>
    </xf>
    <xf numFmtId="183" fontId="8" fillId="0" borderId="0" xfId="0" applyNumberFormat="1" applyFont="1" applyFill="1" applyAlignment="1" quotePrefix="1">
      <alignment horizontal="right" vertical="center"/>
    </xf>
    <xf numFmtId="184" fontId="8" fillId="0" borderId="0" xfId="0" applyNumberFormat="1" applyFont="1" applyFill="1" applyAlignment="1" quotePrefix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0" fontId="8" fillId="0" borderId="0" xfId="66" applyNumberFormat="1" applyFont="1" applyFill="1" applyBorder="1" applyAlignment="1">
      <alignment vertical="center"/>
      <protection/>
    </xf>
    <xf numFmtId="182" fontId="8" fillId="0" borderId="0" xfId="0" applyNumberFormat="1" applyFont="1" applyFill="1" applyBorder="1" applyAlignment="1" quotePrefix="1">
      <alignment horizontal="right" vertical="center"/>
    </xf>
    <xf numFmtId="183" fontId="8" fillId="0" borderId="0" xfId="0" applyNumberFormat="1" applyFont="1" applyFill="1" applyBorder="1" applyAlignment="1" quotePrefix="1">
      <alignment horizontal="right" vertical="center"/>
    </xf>
    <xf numFmtId="182" fontId="8" fillId="0" borderId="14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182" fontId="22" fillId="0" borderId="14" xfId="0" applyNumberFormat="1" applyFont="1" applyFill="1" applyBorder="1" applyAlignment="1">
      <alignment horizontal="right" vertical="center"/>
    </xf>
    <xf numFmtId="183" fontId="22" fillId="0" borderId="14" xfId="0" applyNumberFormat="1" applyFont="1" applyFill="1" applyBorder="1" applyAlignment="1">
      <alignment horizontal="right" vertical="center"/>
    </xf>
    <xf numFmtId="184" fontId="22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12" xfId="66" applyNumberFormat="1" applyFont="1" applyFill="1" applyBorder="1" applyAlignment="1">
      <alignment horizontal="distributed" vertical="center"/>
      <protection/>
    </xf>
    <xf numFmtId="0" fontId="23" fillId="0" borderId="0" xfId="0" applyFont="1" applyFill="1" applyAlignment="1">
      <alignment/>
    </xf>
    <xf numFmtId="0" fontId="14" fillId="0" borderId="14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49" fontId="8" fillId="0" borderId="0" xfId="66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15" fillId="0" borderId="0" xfId="0" applyFont="1" applyAlignment="1">
      <alignment horizontal="centerContinuous" vertical="center"/>
    </xf>
    <xf numFmtId="0" fontId="8" fillId="0" borderId="0" xfId="0" applyNumberFormat="1" applyFont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25" fillId="0" borderId="0" xfId="0" applyFont="1" applyAlignment="1">
      <alignment vertical="center"/>
    </xf>
    <xf numFmtId="0" fontId="11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15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63" applyFont="1" applyAlignment="1">
      <alignment horizontal="left" vertical="center"/>
      <protection/>
    </xf>
    <xf numFmtId="186" fontId="11" fillId="0" borderId="0" xfId="0" applyNumberFormat="1" applyFont="1" applyFill="1" applyAlignment="1">
      <alignment horizontal="center" vertical="center"/>
    </xf>
    <xf numFmtId="0" fontId="2" fillId="0" borderId="0" xfId="66" applyNumberFormat="1" applyFont="1" applyFill="1" applyBorder="1" applyAlignment="1">
      <alignment/>
      <protection/>
    </xf>
    <xf numFmtId="186" fontId="11" fillId="0" borderId="0" xfId="0" applyNumberFormat="1" applyFont="1" applyFill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38" fontId="11" fillId="0" borderId="31" xfId="49" applyNumberFormat="1" applyFont="1" applyFill="1" applyBorder="1" applyAlignment="1">
      <alignment vertical="center"/>
    </xf>
    <xf numFmtId="38" fontId="8" fillId="0" borderId="0" xfId="49" applyNumberFormat="1" applyFont="1" applyFill="1" applyAlignment="1">
      <alignment horizontal="right"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0" xfId="49" applyNumberFormat="1" applyFont="1" applyFill="1" applyBorder="1" applyAlignment="1">
      <alignment horizontal="right"/>
    </xf>
    <xf numFmtId="38" fontId="11" fillId="0" borderId="0" xfId="49" applyNumberFormat="1" applyFont="1" applyFill="1" applyBorder="1" applyAlignment="1">
      <alignment horizontal="right" vertical="center"/>
    </xf>
    <xf numFmtId="223" fontId="10" fillId="0" borderId="0" xfId="0" applyNumberFormat="1" applyFont="1" applyFill="1" applyBorder="1" applyAlignment="1">
      <alignment/>
    </xf>
    <xf numFmtId="38" fontId="11" fillId="0" borderId="0" xfId="49" applyFont="1" applyFill="1" applyAlignment="1">
      <alignment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/>
    </xf>
    <xf numFmtId="195" fontId="11" fillId="0" borderId="0" xfId="49" applyNumberFormat="1" applyFont="1" applyFill="1" applyBorder="1" applyAlignment="1">
      <alignment horizontal="right" vertical="center"/>
    </xf>
    <xf numFmtId="195" fontId="11" fillId="0" borderId="0" xfId="49" applyNumberFormat="1" applyFont="1" applyFill="1" applyBorder="1" applyAlignment="1">
      <alignment vertical="center"/>
    </xf>
    <xf numFmtId="195" fontId="22" fillId="0" borderId="0" xfId="49" applyNumberFormat="1" applyFont="1" applyFill="1" applyBorder="1" applyAlignment="1">
      <alignment horizontal="right" vertical="center"/>
    </xf>
    <xf numFmtId="195" fontId="22" fillId="0" borderId="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38" fontId="8" fillId="0" borderId="10" xfId="49" applyFont="1" applyFill="1" applyBorder="1" applyAlignment="1">
      <alignment horizontal="left" vertical="center"/>
    </xf>
    <xf numFmtId="38" fontId="8" fillId="0" borderId="10" xfId="49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6" fontId="8" fillId="0" borderId="34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11" fillId="0" borderId="1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 quotePrefix="1">
      <alignment horizontal="right" vertical="center"/>
    </xf>
    <xf numFmtId="186" fontId="8" fillId="0" borderId="14" xfId="0" applyNumberFormat="1" applyFont="1" applyFill="1" applyBorder="1" applyAlignment="1" quotePrefix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193" fontId="8" fillId="0" borderId="0" xfId="49" applyNumberFormat="1" applyFont="1" applyFill="1" applyBorder="1" applyAlignment="1">
      <alignment horizontal="right" vertical="center"/>
    </xf>
    <xf numFmtId="193" fontId="11" fillId="0" borderId="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183" fontId="8" fillId="0" borderId="35" xfId="64" applyNumberFormat="1" applyFont="1" applyFill="1" applyBorder="1" applyAlignment="1">
      <alignment horizontal="center" vertical="center" shrinkToFit="1"/>
      <protection/>
    </xf>
    <xf numFmtId="183" fontId="8" fillId="0" borderId="25" xfId="64" applyNumberFormat="1" applyFont="1" applyFill="1" applyBorder="1" applyAlignment="1">
      <alignment horizontal="center" vertical="center" shrinkToFit="1"/>
      <protection/>
    </xf>
    <xf numFmtId="183" fontId="8" fillId="0" borderId="18" xfId="64" applyNumberFormat="1" applyFont="1" applyFill="1" applyBorder="1" applyAlignment="1">
      <alignment horizontal="center" vertical="center" shrinkToFit="1"/>
      <protection/>
    </xf>
    <xf numFmtId="183" fontId="8" fillId="0" borderId="26" xfId="64" applyNumberFormat="1" applyFont="1" applyFill="1" applyBorder="1" applyAlignment="1">
      <alignment horizontal="center" vertical="center" shrinkToFit="1"/>
      <protection/>
    </xf>
    <xf numFmtId="183" fontId="8" fillId="0" borderId="36" xfId="64" applyNumberFormat="1" applyFont="1" applyFill="1" applyBorder="1" applyAlignment="1">
      <alignment vertical="center" wrapText="1"/>
      <protection/>
    </xf>
    <xf numFmtId="183" fontId="8" fillId="0" borderId="25" xfId="64" applyNumberFormat="1" applyFont="1" applyFill="1" applyBorder="1" applyAlignment="1">
      <alignment vertical="center" wrapText="1"/>
      <protection/>
    </xf>
    <xf numFmtId="200" fontId="8" fillId="0" borderId="25" xfId="64" applyNumberFormat="1" applyFont="1" applyFill="1" applyBorder="1" applyAlignment="1">
      <alignment vertical="center" wrapText="1"/>
      <protection/>
    </xf>
    <xf numFmtId="0" fontId="8" fillId="0" borderId="25" xfId="0" applyFont="1" applyBorder="1" applyAlignment="1">
      <alignment/>
    </xf>
    <xf numFmtId="183" fontId="8" fillId="0" borderId="37" xfId="64" applyNumberFormat="1" applyFont="1" applyFill="1" applyBorder="1" applyAlignment="1">
      <alignment vertical="center" wrapText="1"/>
      <protection/>
    </xf>
    <xf numFmtId="183" fontId="8" fillId="0" borderId="20" xfId="64" applyNumberFormat="1" applyFont="1" applyFill="1" applyBorder="1" applyAlignment="1">
      <alignment vertical="center" wrapText="1"/>
      <protection/>
    </xf>
    <xf numFmtId="200" fontId="8" fillId="0" borderId="20" xfId="64" applyNumberFormat="1" applyFont="1" applyFill="1" applyBorder="1" applyAlignment="1">
      <alignment vertical="center"/>
      <protection/>
    </xf>
    <xf numFmtId="183" fontId="8" fillId="0" borderId="38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8" fillId="0" borderId="0" xfId="49" applyNumberFormat="1" applyFont="1" applyFill="1" applyAlignment="1">
      <alignment horizontal="right" vertical="center"/>
    </xf>
    <xf numFmtId="193" fontId="11" fillId="0" borderId="0" xfId="0" applyNumberFormat="1" applyFont="1" applyFill="1" applyAlignment="1">
      <alignment horizontal="right" vertical="center"/>
    </xf>
    <xf numFmtId="193" fontId="11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8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Alignment="1">
      <alignment horizontal="right" vertical="center"/>
    </xf>
    <xf numFmtId="183" fontId="23" fillId="0" borderId="0" xfId="0" applyNumberFormat="1" applyFont="1" applyFill="1" applyAlignment="1">
      <alignment horizontal="right" vertical="center"/>
    </xf>
    <xf numFmtId="184" fontId="23" fillId="0" borderId="0" xfId="0" applyNumberFormat="1" applyFont="1" applyFill="1" applyAlignment="1">
      <alignment horizontal="right" vertical="center"/>
    </xf>
    <xf numFmtId="228" fontId="8" fillId="0" borderId="0" xfId="49" applyNumberFormat="1" applyFont="1" applyFill="1" applyAlignment="1">
      <alignment horizontal="right" vertical="center"/>
    </xf>
    <xf numFmtId="228" fontId="11" fillId="0" borderId="0" xfId="49" applyNumberFormat="1" applyFont="1" applyFill="1" applyAlignment="1">
      <alignment horizontal="right" vertical="center"/>
    </xf>
    <xf numFmtId="0" fontId="14" fillId="0" borderId="0" xfId="66" applyNumberFormat="1" applyFont="1" applyFill="1" applyBorder="1" applyAlignment="1">
      <alignment/>
      <protection/>
    </xf>
    <xf numFmtId="0" fontId="19" fillId="0" borderId="0" xfId="66" applyNumberFormat="1" applyFont="1" applyFill="1" applyBorder="1" applyAlignment="1">
      <alignment horizontal="distributed"/>
      <protection/>
    </xf>
    <xf numFmtId="0" fontId="19" fillId="0" borderId="0" xfId="0" applyNumberFormat="1" applyFont="1" applyFill="1" applyAlignment="1">
      <alignment horizontal="distributed"/>
    </xf>
    <xf numFmtId="0" fontId="11" fillId="0" borderId="0" xfId="0" applyFont="1" applyAlignment="1">
      <alignment horizontal="right" vertical="center"/>
    </xf>
    <xf numFmtId="0" fontId="11" fillId="0" borderId="0" xfId="66" applyNumberFormat="1" applyFont="1" applyFill="1" applyBorder="1" applyAlignment="1">
      <alignment vertical="center"/>
      <protection/>
    </xf>
    <xf numFmtId="0" fontId="11" fillId="0" borderId="12" xfId="66" applyNumberFormat="1" applyFont="1" applyFill="1" applyBorder="1" applyAlignment="1">
      <alignment horizontal="distributed" vertical="center"/>
      <protection/>
    </xf>
    <xf numFmtId="0" fontId="11" fillId="0" borderId="12" xfId="0" applyNumberFormat="1" applyFont="1" applyFill="1" applyBorder="1" applyAlignment="1">
      <alignment horizontal="distributed" vertical="center"/>
    </xf>
    <xf numFmtId="195" fontId="11" fillId="0" borderId="31" xfId="49" applyNumberFormat="1" applyFont="1" applyFill="1" applyBorder="1" applyAlignment="1">
      <alignment horizontal="right" vertical="center"/>
    </xf>
    <xf numFmtId="0" fontId="8" fillId="0" borderId="39" xfId="64" applyFont="1" applyFill="1" applyBorder="1" applyAlignment="1">
      <alignment vertical="center"/>
      <protection/>
    </xf>
    <xf numFmtId="0" fontId="8" fillId="0" borderId="32" xfId="64" applyFont="1" applyFill="1" applyBorder="1" applyAlignment="1">
      <alignment vertical="center"/>
      <protection/>
    </xf>
    <xf numFmtId="0" fontId="11" fillId="0" borderId="32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183" fontId="8" fillId="0" borderId="40" xfId="64" applyNumberFormat="1" applyFont="1" applyFill="1" applyBorder="1" applyAlignment="1">
      <alignment horizontal="center" vertical="center" wrapText="1"/>
      <protection/>
    </xf>
    <xf numFmtId="183" fontId="8" fillId="0" borderId="41" xfId="64" applyNumberFormat="1" applyFont="1" applyFill="1" applyBorder="1" applyAlignment="1">
      <alignment horizontal="center" vertical="center" wrapText="1"/>
      <protection/>
    </xf>
    <xf numFmtId="183" fontId="8" fillId="0" borderId="35" xfId="64" applyNumberFormat="1" applyFont="1" applyFill="1" applyBorder="1" applyAlignment="1">
      <alignment horizontal="center" vertical="center" wrapText="1"/>
      <protection/>
    </xf>
    <xf numFmtId="38" fontId="8" fillId="0" borderId="0" xfId="49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9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32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43" xfId="64" applyFont="1" applyFill="1" applyBorder="1" applyAlignment="1">
      <alignment horizontal="center" vertical="center"/>
      <protection/>
    </xf>
    <xf numFmtId="0" fontId="8" fillId="0" borderId="44" xfId="64" applyFont="1" applyFill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183" fontId="8" fillId="0" borderId="43" xfId="64" applyNumberFormat="1" applyFont="1" applyFill="1" applyBorder="1" applyAlignment="1">
      <alignment horizontal="center" vertical="center"/>
      <protection/>
    </xf>
    <xf numFmtId="183" fontId="8" fillId="0" borderId="44" xfId="64" applyNumberFormat="1" applyFont="1" applyFill="1" applyBorder="1" applyAlignment="1">
      <alignment horizontal="center" vertical="center"/>
      <protection/>
    </xf>
    <xf numFmtId="183" fontId="8" fillId="0" borderId="28" xfId="64" applyNumberFormat="1" applyFont="1" applyFill="1" applyBorder="1" applyAlignment="1">
      <alignment horizontal="center" vertical="center"/>
      <protection/>
    </xf>
    <xf numFmtId="183" fontId="8" fillId="0" borderId="43" xfId="64" applyNumberFormat="1" applyFont="1" applyFill="1" applyBorder="1" applyAlignment="1">
      <alignment horizontal="center" vertical="center" wrapText="1"/>
      <protection/>
    </xf>
    <xf numFmtId="183" fontId="8" fillId="0" borderId="44" xfId="64" applyNumberFormat="1" applyFont="1" applyFill="1" applyBorder="1" applyAlignment="1">
      <alignment horizontal="center" vertical="center" wrapText="1"/>
      <protection/>
    </xf>
    <xf numFmtId="183" fontId="8" fillId="0" borderId="28" xfId="64" applyNumberFormat="1" applyFont="1" applyFill="1" applyBorder="1" applyAlignment="1">
      <alignment horizontal="center" vertical="center" wrapText="1"/>
      <protection/>
    </xf>
    <xf numFmtId="38" fontId="8" fillId="0" borderId="0" xfId="0" applyNumberFormat="1" applyFont="1" applyFill="1" applyBorder="1" applyAlignment="1">
      <alignment horizontal="right" vertical="center"/>
    </xf>
    <xf numFmtId="193" fontId="8" fillId="0" borderId="0" xfId="49" applyNumberFormat="1" applyFont="1" applyFill="1" applyBorder="1" applyAlignment="1">
      <alignment horizontal="right" vertical="center"/>
    </xf>
    <xf numFmtId="38" fontId="8" fillId="0" borderId="31" xfId="49" applyNumberFormat="1" applyFont="1" applyFill="1" applyBorder="1" applyAlignment="1">
      <alignment horizontal="right" vertical="center"/>
    </xf>
    <xf numFmtId="183" fontId="8" fillId="0" borderId="31" xfId="64" applyNumberFormat="1" applyFont="1" applyFill="1" applyBorder="1" applyAlignment="1">
      <alignment horizontal="center" vertical="center" wrapText="1"/>
      <protection/>
    </xf>
    <xf numFmtId="183" fontId="8" fillId="0" borderId="0" xfId="64" applyNumberFormat="1" applyFont="1" applyFill="1" applyBorder="1" applyAlignment="1">
      <alignment horizontal="center" vertical="center" wrapText="1"/>
      <protection/>
    </xf>
    <xf numFmtId="183" fontId="8" fillId="0" borderId="12" xfId="64" applyNumberFormat="1" applyFont="1" applyFill="1" applyBorder="1" applyAlignment="1">
      <alignment horizontal="center" vertical="center" wrapText="1"/>
      <protection/>
    </xf>
    <xf numFmtId="183" fontId="8" fillId="0" borderId="26" xfId="64" applyNumberFormat="1" applyFont="1" applyFill="1" applyBorder="1" applyAlignment="1">
      <alignment horizontal="center" vertical="center" wrapText="1"/>
      <protection/>
    </xf>
    <xf numFmtId="183" fontId="8" fillId="0" borderId="25" xfId="64" applyNumberFormat="1" applyFont="1" applyFill="1" applyBorder="1" applyAlignment="1">
      <alignment horizontal="center" vertical="center" wrapText="1"/>
      <protection/>
    </xf>
    <xf numFmtId="183" fontId="8" fillId="0" borderId="13" xfId="64" applyNumberFormat="1" applyFont="1" applyFill="1" applyBorder="1" applyAlignment="1">
      <alignment horizontal="center" vertical="center" wrapText="1"/>
      <protection/>
    </xf>
    <xf numFmtId="183" fontId="8" fillId="0" borderId="45" xfId="64" applyNumberFormat="1" applyFont="1" applyFill="1" applyBorder="1" applyAlignment="1">
      <alignment horizontal="center" vertical="center"/>
      <protection/>
    </xf>
    <xf numFmtId="183" fontId="8" fillId="0" borderId="24" xfId="64" applyNumberFormat="1" applyFont="1" applyFill="1" applyBorder="1" applyAlignment="1">
      <alignment horizontal="center" vertical="center"/>
      <protection/>
    </xf>
    <xf numFmtId="183" fontId="8" fillId="0" borderId="31" xfId="64" applyNumberFormat="1" applyFont="1" applyFill="1" applyBorder="1" applyAlignment="1">
      <alignment horizontal="center" vertical="center"/>
      <protection/>
    </xf>
    <xf numFmtId="183" fontId="8" fillId="0" borderId="0" xfId="64" applyNumberFormat="1" applyFont="1" applyFill="1" applyBorder="1" applyAlignment="1">
      <alignment horizontal="center" vertical="center"/>
      <protection/>
    </xf>
    <xf numFmtId="183" fontId="8" fillId="0" borderId="26" xfId="64" applyNumberFormat="1" applyFont="1" applyFill="1" applyBorder="1" applyAlignment="1">
      <alignment horizontal="center" vertical="center"/>
      <protection/>
    </xf>
    <xf numFmtId="183" fontId="8" fillId="0" borderId="25" xfId="64" applyNumberFormat="1" applyFont="1" applyFill="1" applyBorder="1" applyAlignment="1">
      <alignment horizontal="center" vertical="center"/>
      <protection/>
    </xf>
    <xf numFmtId="38" fontId="8" fillId="0" borderId="0" xfId="0" applyNumberFormat="1" applyFont="1" applyFill="1" applyBorder="1" applyAlignment="1" quotePrefix="1">
      <alignment horizontal="right" vertical="center"/>
    </xf>
    <xf numFmtId="200" fontId="8" fillId="0" borderId="22" xfId="64" applyNumberFormat="1" applyFont="1" applyFill="1" applyBorder="1" applyAlignment="1">
      <alignment horizontal="center" vertical="center"/>
      <protection/>
    </xf>
    <xf numFmtId="200" fontId="8" fillId="0" borderId="21" xfId="64" applyNumberFormat="1" applyFont="1" applyFill="1" applyBorder="1" applyAlignment="1">
      <alignment horizontal="center" vertical="center"/>
      <protection/>
    </xf>
    <xf numFmtId="200" fontId="8" fillId="0" borderId="31" xfId="64" applyNumberFormat="1" applyFont="1" applyFill="1" applyBorder="1" applyAlignment="1">
      <alignment horizontal="center" vertical="center"/>
      <protection/>
    </xf>
    <xf numFmtId="200" fontId="8" fillId="0" borderId="0" xfId="64" applyNumberFormat="1" applyFont="1" applyFill="1" applyBorder="1" applyAlignment="1">
      <alignment horizontal="center" vertical="center"/>
      <protection/>
    </xf>
    <xf numFmtId="200" fontId="8" fillId="0" borderId="26" xfId="64" applyNumberFormat="1" applyFont="1" applyFill="1" applyBorder="1" applyAlignment="1">
      <alignment horizontal="center" vertical="center"/>
      <protection/>
    </xf>
    <xf numFmtId="200" fontId="8" fillId="0" borderId="25" xfId="64" applyNumberFormat="1" applyFont="1" applyFill="1" applyBorder="1" applyAlignment="1">
      <alignment horizontal="center" vertical="center"/>
      <protection/>
    </xf>
    <xf numFmtId="200" fontId="8" fillId="0" borderId="22" xfId="64" applyNumberFormat="1" applyFont="1" applyFill="1" applyBorder="1" applyAlignment="1">
      <alignment horizontal="center" vertical="center" wrapText="1"/>
      <protection/>
    </xf>
    <xf numFmtId="200" fontId="8" fillId="0" borderId="21" xfId="64" applyNumberFormat="1" applyFont="1" applyFill="1" applyBorder="1" applyAlignment="1">
      <alignment horizontal="center" vertical="center" wrapText="1"/>
      <protection/>
    </xf>
    <xf numFmtId="200" fontId="8" fillId="0" borderId="26" xfId="64" applyNumberFormat="1" applyFont="1" applyFill="1" applyBorder="1" applyAlignment="1">
      <alignment horizontal="center" vertical="center" wrapText="1"/>
      <protection/>
    </xf>
    <xf numFmtId="200" fontId="8" fillId="0" borderId="25" xfId="64" applyNumberFormat="1" applyFont="1" applyFill="1" applyBorder="1" applyAlignment="1">
      <alignment horizontal="center" vertical="center" wrapText="1"/>
      <protection/>
    </xf>
    <xf numFmtId="200" fontId="8" fillId="0" borderId="13" xfId="64" applyNumberFormat="1" applyFont="1" applyFill="1" applyBorder="1" applyAlignment="1">
      <alignment horizontal="center" vertical="center" wrapText="1"/>
      <protection/>
    </xf>
    <xf numFmtId="200" fontId="8" fillId="0" borderId="36" xfId="64" applyNumberFormat="1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distributed" vertical="center"/>
    </xf>
    <xf numFmtId="0" fontId="8" fillId="0" borderId="0" xfId="65" applyFont="1" applyAlignment="1">
      <alignment horizontal="distributed" vertical="center" wrapText="1"/>
      <protection/>
    </xf>
    <xf numFmtId="38" fontId="11" fillId="0" borderId="0" xfId="49" applyFont="1" applyFill="1" applyBorder="1" applyAlignment="1">
      <alignment horizontal="distributed" vertical="center"/>
    </xf>
    <xf numFmtId="38" fontId="8" fillId="0" borderId="14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3" fillId="0" borderId="0" xfId="49" applyFont="1" applyFill="1" applyBorder="1" applyAlignment="1">
      <alignment horizontal="distributed" vertical="center" shrinkToFit="1"/>
    </xf>
    <xf numFmtId="38" fontId="19" fillId="0" borderId="0" xfId="49" applyFont="1" applyFill="1" applyBorder="1" applyAlignment="1">
      <alignment horizontal="left" vertical="center"/>
    </xf>
    <xf numFmtId="38" fontId="11" fillId="0" borderId="0" xfId="49" applyFont="1" applyFill="1" applyBorder="1" applyAlignment="1">
      <alignment vertical="center" shrinkToFit="1"/>
    </xf>
    <xf numFmtId="38" fontId="8" fillId="0" borderId="0" xfId="49" applyFont="1" applyFill="1" applyBorder="1" applyAlignment="1">
      <alignment horizontal="distributed" vertical="center" shrinkToFit="1"/>
    </xf>
    <xf numFmtId="38" fontId="2" fillId="0" borderId="0" xfId="49" applyFont="1" applyFill="1" applyBorder="1" applyAlignment="1">
      <alignment horizontal="distributed" vertical="center" shrinkToFit="1"/>
    </xf>
    <xf numFmtId="176" fontId="8" fillId="0" borderId="28" xfId="49" applyNumberFormat="1" applyFont="1" applyFill="1" applyBorder="1" applyAlignment="1">
      <alignment horizontal="center" vertical="center"/>
    </xf>
    <xf numFmtId="176" fontId="8" fillId="0" borderId="46" xfId="49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76" fontId="8" fillId="0" borderId="13" xfId="49" applyNumberFormat="1" applyFont="1" applyFill="1" applyBorder="1" applyAlignment="1">
      <alignment horizontal="center" vertical="center"/>
    </xf>
    <xf numFmtId="38" fontId="20" fillId="0" borderId="0" xfId="49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left" vertical="center"/>
    </xf>
    <xf numFmtId="38" fontId="20" fillId="0" borderId="0" xfId="49" applyFont="1" applyFill="1" applyBorder="1" applyAlignment="1">
      <alignment horizontal="center" vertical="center"/>
    </xf>
    <xf numFmtId="38" fontId="20" fillId="0" borderId="12" xfId="49" applyFont="1" applyFill="1" applyBorder="1" applyAlignment="1">
      <alignment horizontal="center" vertical="center"/>
    </xf>
    <xf numFmtId="38" fontId="15" fillId="0" borderId="0" xfId="49" applyFont="1" applyFill="1" applyBorder="1" applyAlignment="1" quotePrefix="1">
      <alignment horizontal="left" vertical="center"/>
    </xf>
    <xf numFmtId="0" fontId="8" fillId="0" borderId="0" xfId="65" applyFont="1" applyAlignment="1">
      <alignment horizontal="distributed" vertical="center"/>
      <protection/>
    </xf>
    <xf numFmtId="38" fontId="23" fillId="0" borderId="0" xfId="49" applyFont="1" applyFill="1" applyBorder="1" applyAlignment="1">
      <alignment horizontal="distributed" vertical="center"/>
    </xf>
    <xf numFmtId="0" fontId="23" fillId="0" borderId="0" xfId="65" applyFont="1" applyAlignment="1">
      <alignment horizontal="distributed" vertical="center" wrapText="1"/>
      <protection/>
    </xf>
    <xf numFmtId="182" fontId="8" fillId="0" borderId="30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30" xfId="0" applyNumberFormat="1" applyFont="1" applyFill="1" applyBorder="1" applyAlignment="1">
      <alignment horizontal="center" vertical="center"/>
    </xf>
    <xf numFmtId="184" fontId="8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38" fontId="8" fillId="0" borderId="0" xfId="49" applyNumberFormat="1" applyFont="1" applyFill="1" applyAlignment="1">
      <alignment horizontal="center" vertical="center"/>
    </xf>
    <xf numFmtId="38" fontId="11" fillId="0" borderId="0" xfId="0" applyNumberFormat="1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38" fontId="8" fillId="0" borderId="45" xfId="49" applyFont="1" applyFill="1" applyBorder="1" applyAlignment="1">
      <alignment horizontal="center" vertical="center" wrapText="1"/>
    </xf>
    <xf numFmtId="38" fontId="8" fillId="0" borderId="31" xfId="49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２４" xfId="63"/>
    <cellStyle name="標準_Sheet1" xfId="64"/>
    <cellStyle name="標準_岐阜市の事業所(H16)" xfId="65"/>
    <cellStyle name="標準_新産業分類符号一覧(04.07再訂正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53400" y="5743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5924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28575</xdr:rowOff>
    </xdr:from>
    <xdr:to>
      <xdr:col>5</xdr:col>
      <xdr:colOff>257175</xdr:colOff>
      <xdr:row>9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295650" y="1562100"/>
          <a:ext cx="200025" cy="361950"/>
        </a:xfrm>
        <a:prstGeom prst="rightBrace">
          <a:avLst>
            <a:gd name="adj1" fmla="val -41611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9253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34100" y="6438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29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6121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38100</xdr:rowOff>
    </xdr:from>
    <xdr:to>
      <xdr:col>5</xdr:col>
      <xdr:colOff>247650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286125" y="2085975"/>
          <a:ext cx="200025" cy="361950"/>
        </a:xfrm>
        <a:prstGeom prst="rightBrace">
          <a:avLst>
            <a:gd name="adj1" fmla="val -40106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8</xdr:row>
      <xdr:rowOff>66675</xdr:rowOff>
    </xdr:from>
    <xdr:to>
      <xdr:col>5</xdr:col>
      <xdr:colOff>485775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16200000">
          <a:off x="2000250" y="1457325"/>
          <a:ext cx="971550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7" width="16.125" style="36" customWidth="1"/>
    <col min="8" max="8" width="16.125" style="37" customWidth="1"/>
    <col min="9" max="9" width="16.125" style="38" bestFit="1" customWidth="1"/>
    <col min="10" max="16384" width="9.00390625" style="12" customWidth="1"/>
  </cols>
  <sheetData>
    <row r="1" spans="1:9" s="1" customFormat="1" ht="18" customHeight="1">
      <c r="A1" s="332" t="s">
        <v>1340</v>
      </c>
      <c r="B1" s="332"/>
      <c r="C1" s="332"/>
      <c r="D1" s="332"/>
      <c r="E1" s="332"/>
      <c r="F1" s="332"/>
      <c r="G1" s="332"/>
      <c r="H1" s="332"/>
      <c r="I1" s="332"/>
    </row>
    <row r="2" spans="1:9" s="1" customFormat="1" ht="8.25" customHeight="1" thickBot="1">
      <c r="A2" s="274"/>
      <c r="B2" s="274"/>
      <c r="C2" s="274"/>
      <c r="D2" s="274"/>
      <c r="E2" s="274"/>
      <c r="F2" s="274"/>
      <c r="G2" s="274"/>
      <c r="H2" s="274"/>
      <c r="I2" s="274"/>
    </row>
    <row r="3" spans="1:10" ht="18" customHeight="1">
      <c r="A3" s="7"/>
      <c r="B3" s="343" t="s">
        <v>1342</v>
      </c>
      <c r="C3" s="344"/>
      <c r="D3" s="344"/>
      <c r="E3" s="8"/>
      <c r="F3" s="352" t="s">
        <v>1</v>
      </c>
      <c r="G3" s="349" t="s">
        <v>1341</v>
      </c>
      <c r="H3" s="355" t="s">
        <v>1344</v>
      </c>
      <c r="I3" s="337" t="s">
        <v>1345</v>
      </c>
      <c r="J3" s="11"/>
    </row>
    <row r="4" spans="1:10" s="9" customFormat="1" ht="13.5" customHeight="1">
      <c r="A4" s="7"/>
      <c r="B4" s="345"/>
      <c r="C4" s="346"/>
      <c r="D4" s="346"/>
      <c r="E4" s="10"/>
      <c r="F4" s="353"/>
      <c r="G4" s="350"/>
      <c r="H4" s="356"/>
      <c r="I4" s="338"/>
      <c r="J4" s="11"/>
    </row>
    <row r="5" spans="1:10" s="9" customFormat="1" ht="13.5">
      <c r="A5" s="7"/>
      <c r="B5" s="347"/>
      <c r="C5" s="348"/>
      <c r="D5" s="348"/>
      <c r="E5" s="13"/>
      <c r="F5" s="354"/>
      <c r="G5" s="351"/>
      <c r="H5" s="357"/>
      <c r="I5" s="339"/>
      <c r="J5" s="11"/>
    </row>
    <row r="6" spans="1:10" s="9" customFormat="1" ht="13.5">
      <c r="A6" s="14"/>
      <c r="B6" s="275"/>
      <c r="C6" s="15"/>
      <c r="D6" s="15"/>
      <c r="E6" s="16"/>
      <c r="F6" s="17"/>
      <c r="G6" s="17"/>
      <c r="H6" s="17"/>
      <c r="I6" s="276"/>
      <c r="J6" s="11"/>
    </row>
    <row r="7" spans="1:10" s="216" customFormat="1" ht="18" customHeight="1">
      <c r="A7" s="21"/>
      <c r="B7" s="341" t="s">
        <v>5</v>
      </c>
      <c r="C7" s="342"/>
      <c r="D7" s="342"/>
      <c r="E7" s="22"/>
      <c r="F7" s="259">
        <v>24250</v>
      </c>
      <c r="G7" s="259">
        <f>SUM(G9:G26)</f>
        <v>22138</v>
      </c>
      <c r="H7" s="281">
        <f>G7-F7</f>
        <v>-2112</v>
      </c>
      <c r="I7" s="285">
        <f>G7/$G$7*100</f>
        <v>100</v>
      </c>
      <c r="J7" s="260"/>
    </row>
    <row r="8" spans="1:10" s="9" customFormat="1" ht="18" customHeight="1">
      <c r="A8" s="14"/>
      <c r="B8" s="275"/>
      <c r="C8" s="15"/>
      <c r="D8" s="15"/>
      <c r="E8" s="16"/>
      <c r="F8" s="256"/>
      <c r="G8" s="256"/>
      <c r="H8" s="256"/>
      <c r="I8" s="277"/>
      <c r="J8" s="11"/>
    </row>
    <row r="9" spans="1:10" s="9" customFormat="1" ht="18" customHeight="1">
      <c r="A9" s="14"/>
      <c r="B9" s="278" t="s">
        <v>6</v>
      </c>
      <c r="C9" s="334" t="s">
        <v>7</v>
      </c>
      <c r="D9" s="334"/>
      <c r="E9" s="16"/>
      <c r="F9" s="340">
        <v>41</v>
      </c>
      <c r="G9" s="340">
        <v>44</v>
      </c>
      <c r="H9" s="335">
        <f aca="true" t="shared" si="0" ref="H9:H26">G9-F9</f>
        <v>3</v>
      </c>
      <c r="I9" s="336">
        <f aca="true" t="shared" si="1" ref="I9:I26">G9/$G$7*100</f>
        <v>0.19875327491191613</v>
      </c>
      <c r="J9" s="11"/>
    </row>
    <row r="10" spans="1:10" s="9" customFormat="1" ht="18" customHeight="1">
      <c r="A10" s="14"/>
      <c r="B10" s="278" t="s">
        <v>8</v>
      </c>
      <c r="C10" s="334" t="s">
        <v>9</v>
      </c>
      <c r="D10" s="334"/>
      <c r="E10" s="16"/>
      <c r="F10" s="340"/>
      <c r="G10" s="340"/>
      <c r="H10" s="335">
        <f t="shared" si="0"/>
        <v>0</v>
      </c>
      <c r="I10" s="336">
        <f t="shared" si="1"/>
        <v>0</v>
      </c>
      <c r="J10" s="11"/>
    </row>
    <row r="11" spans="1:10" s="9" customFormat="1" ht="18" customHeight="1">
      <c r="A11" s="14"/>
      <c r="B11" s="278" t="s">
        <v>10</v>
      </c>
      <c r="C11" s="334" t="s">
        <v>11</v>
      </c>
      <c r="D11" s="334"/>
      <c r="E11" s="16"/>
      <c r="F11" s="256">
        <v>7</v>
      </c>
      <c r="G11" s="256">
        <v>3</v>
      </c>
      <c r="H11" s="282">
        <f t="shared" si="0"/>
        <v>-4</v>
      </c>
      <c r="I11" s="283">
        <f t="shared" si="1"/>
        <v>0.013551359653085192</v>
      </c>
      <c r="J11" s="11"/>
    </row>
    <row r="12" spans="1:10" s="9" customFormat="1" ht="18" customHeight="1">
      <c r="A12" s="14"/>
      <c r="B12" s="278" t="s">
        <v>12</v>
      </c>
      <c r="C12" s="334" t="s">
        <v>13</v>
      </c>
      <c r="D12" s="334"/>
      <c r="E12" s="16"/>
      <c r="F12" s="256">
        <v>1952</v>
      </c>
      <c r="G12" s="256">
        <v>1747</v>
      </c>
      <c r="H12" s="282">
        <f t="shared" si="0"/>
        <v>-205</v>
      </c>
      <c r="I12" s="284">
        <f t="shared" si="1"/>
        <v>7.891408437979944</v>
      </c>
      <c r="J12" s="11"/>
    </row>
    <row r="13" spans="1:10" s="9" customFormat="1" ht="18" customHeight="1">
      <c r="A13" s="14"/>
      <c r="B13" s="278" t="s">
        <v>14</v>
      </c>
      <c r="C13" s="334" t="s">
        <v>15</v>
      </c>
      <c r="D13" s="334"/>
      <c r="E13" s="16"/>
      <c r="F13" s="256">
        <v>2234</v>
      </c>
      <c r="G13" s="256">
        <v>1925</v>
      </c>
      <c r="H13" s="282">
        <f t="shared" si="0"/>
        <v>-309</v>
      </c>
      <c r="I13" s="283">
        <f t="shared" si="1"/>
        <v>8.695455777396333</v>
      </c>
      <c r="J13" s="11"/>
    </row>
    <row r="14" spans="1:10" s="9" customFormat="1" ht="18" customHeight="1">
      <c r="A14" s="14"/>
      <c r="B14" s="278" t="s">
        <v>16</v>
      </c>
      <c r="C14" s="334" t="s">
        <v>17</v>
      </c>
      <c r="D14" s="334"/>
      <c r="E14" s="16"/>
      <c r="F14" s="256">
        <v>8</v>
      </c>
      <c r="G14" s="256">
        <v>7</v>
      </c>
      <c r="H14" s="282">
        <f t="shared" si="0"/>
        <v>-1</v>
      </c>
      <c r="I14" s="283">
        <f t="shared" si="1"/>
        <v>0.031619839190532115</v>
      </c>
      <c r="J14" s="11"/>
    </row>
    <row r="15" spans="1:10" s="9" customFormat="1" ht="18" customHeight="1">
      <c r="A15" s="14"/>
      <c r="B15" s="278" t="s">
        <v>18</v>
      </c>
      <c r="C15" s="334" t="s">
        <v>19</v>
      </c>
      <c r="D15" s="334"/>
      <c r="E15" s="16"/>
      <c r="F15" s="256">
        <v>248</v>
      </c>
      <c r="G15" s="256">
        <v>209</v>
      </c>
      <c r="H15" s="282">
        <f t="shared" si="0"/>
        <v>-39</v>
      </c>
      <c r="I15" s="283">
        <f t="shared" si="1"/>
        <v>0.9440780558316018</v>
      </c>
      <c r="J15" s="11"/>
    </row>
    <row r="16" spans="1:10" s="9" customFormat="1" ht="18" customHeight="1">
      <c r="A16" s="14"/>
      <c r="B16" s="278" t="s">
        <v>20</v>
      </c>
      <c r="C16" s="334" t="s">
        <v>21</v>
      </c>
      <c r="D16" s="334"/>
      <c r="E16" s="16"/>
      <c r="F16" s="256">
        <v>293</v>
      </c>
      <c r="G16" s="256">
        <v>254</v>
      </c>
      <c r="H16" s="282">
        <f t="shared" si="0"/>
        <v>-39</v>
      </c>
      <c r="I16" s="283">
        <f t="shared" si="1"/>
        <v>1.1473484506278797</v>
      </c>
      <c r="J16" s="11"/>
    </row>
    <row r="17" spans="1:10" s="9" customFormat="1" ht="18" customHeight="1">
      <c r="A17" s="14"/>
      <c r="B17" s="278" t="s">
        <v>22</v>
      </c>
      <c r="C17" s="334" t="s">
        <v>1277</v>
      </c>
      <c r="D17" s="334"/>
      <c r="E17" s="16"/>
      <c r="F17" s="256">
        <v>6715</v>
      </c>
      <c r="G17" s="256">
        <v>6001</v>
      </c>
      <c r="H17" s="282">
        <f t="shared" si="0"/>
        <v>-714</v>
      </c>
      <c r="I17" s="283">
        <f t="shared" si="1"/>
        <v>27.107236426054747</v>
      </c>
      <c r="J17" s="11"/>
    </row>
    <row r="18" spans="1:10" s="9" customFormat="1" ht="18" customHeight="1">
      <c r="A18" s="14"/>
      <c r="B18" s="278" t="s">
        <v>23</v>
      </c>
      <c r="C18" s="334" t="s">
        <v>1278</v>
      </c>
      <c r="D18" s="334"/>
      <c r="E18" s="16"/>
      <c r="F18" s="256">
        <v>479</v>
      </c>
      <c r="G18" s="256">
        <v>451</v>
      </c>
      <c r="H18" s="282">
        <f t="shared" si="0"/>
        <v>-28</v>
      </c>
      <c r="I18" s="283">
        <f t="shared" si="1"/>
        <v>2.0372210678471405</v>
      </c>
      <c r="J18" s="11"/>
    </row>
    <row r="19" spans="1:10" s="9" customFormat="1" ht="18" customHeight="1">
      <c r="A19" s="14"/>
      <c r="B19" s="278" t="s">
        <v>24</v>
      </c>
      <c r="C19" s="334" t="s">
        <v>25</v>
      </c>
      <c r="D19" s="334"/>
      <c r="E19" s="16"/>
      <c r="F19" s="256">
        <v>1959</v>
      </c>
      <c r="G19" s="256">
        <v>1771</v>
      </c>
      <c r="H19" s="282">
        <f t="shared" si="0"/>
        <v>-188</v>
      </c>
      <c r="I19" s="283">
        <f t="shared" si="1"/>
        <v>7.9998193152046255</v>
      </c>
      <c r="J19" s="11"/>
    </row>
    <row r="20" spans="1:10" s="9" customFormat="1" ht="28.5" customHeight="1">
      <c r="A20" s="14"/>
      <c r="B20" s="278" t="s">
        <v>26</v>
      </c>
      <c r="C20" s="334" t="s">
        <v>27</v>
      </c>
      <c r="D20" s="334"/>
      <c r="E20" s="16"/>
      <c r="F20" s="256">
        <v>1089</v>
      </c>
      <c r="G20" s="256">
        <v>1017</v>
      </c>
      <c r="H20" s="282">
        <f t="shared" si="0"/>
        <v>-72</v>
      </c>
      <c r="I20" s="283">
        <f t="shared" si="1"/>
        <v>4.59391092239588</v>
      </c>
      <c r="J20" s="11"/>
    </row>
    <row r="21" spans="1:9" s="9" customFormat="1" ht="19.5" customHeight="1">
      <c r="A21" s="14"/>
      <c r="B21" s="278" t="s">
        <v>28</v>
      </c>
      <c r="C21" s="334" t="s">
        <v>29</v>
      </c>
      <c r="D21" s="334"/>
      <c r="E21" s="16"/>
      <c r="F21" s="256">
        <v>3246</v>
      </c>
      <c r="G21" s="256">
        <v>2949</v>
      </c>
      <c r="H21" s="282">
        <f t="shared" si="0"/>
        <v>-297</v>
      </c>
      <c r="I21" s="283">
        <f t="shared" si="1"/>
        <v>13.320986538982746</v>
      </c>
    </row>
    <row r="22" spans="1:9" s="24" customFormat="1" ht="18" customHeight="1">
      <c r="A22" s="14"/>
      <c r="B22" s="278" t="s">
        <v>30</v>
      </c>
      <c r="C22" s="334" t="s">
        <v>31</v>
      </c>
      <c r="D22" s="334"/>
      <c r="E22" s="16"/>
      <c r="F22" s="256">
        <v>2144</v>
      </c>
      <c r="G22" s="256">
        <v>2000</v>
      </c>
      <c r="H22" s="282">
        <f t="shared" si="0"/>
        <v>-144</v>
      </c>
      <c r="I22" s="283">
        <f t="shared" si="1"/>
        <v>9.034239768723463</v>
      </c>
    </row>
    <row r="23" spans="1:9" s="24" customFormat="1" ht="18" customHeight="1">
      <c r="A23" s="14"/>
      <c r="B23" s="278" t="s">
        <v>32</v>
      </c>
      <c r="C23" s="334" t="s">
        <v>33</v>
      </c>
      <c r="D23" s="334"/>
      <c r="E23" s="16"/>
      <c r="F23" s="256">
        <v>644</v>
      </c>
      <c r="G23" s="256">
        <v>636</v>
      </c>
      <c r="H23" s="282">
        <f t="shared" si="0"/>
        <v>-8</v>
      </c>
      <c r="I23" s="283">
        <f t="shared" si="1"/>
        <v>2.872888246454061</v>
      </c>
    </row>
    <row r="24" spans="1:9" s="24" customFormat="1" ht="18" customHeight="1">
      <c r="A24" s="14"/>
      <c r="B24" s="278" t="s">
        <v>34</v>
      </c>
      <c r="C24" s="334" t="s">
        <v>35</v>
      </c>
      <c r="D24" s="334"/>
      <c r="E24" s="16"/>
      <c r="F24" s="256">
        <v>1389</v>
      </c>
      <c r="G24" s="256">
        <v>1413</v>
      </c>
      <c r="H24" s="282">
        <f t="shared" si="0"/>
        <v>24</v>
      </c>
      <c r="I24" s="283">
        <f t="shared" si="1"/>
        <v>6.382690396603126</v>
      </c>
    </row>
    <row r="25" spans="1:9" s="24" customFormat="1" ht="18" customHeight="1">
      <c r="A25" s="14"/>
      <c r="B25" s="278" t="s">
        <v>36</v>
      </c>
      <c r="C25" s="334" t="s">
        <v>0</v>
      </c>
      <c r="D25" s="334"/>
      <c r="E25" s="16"/>
      <c r="F25" s="256">
        <v>116</v>
      </c>
      <c r="G25" s="256">
        <v>109</v>
      </c>
      <c r="H25" s="282">
        <f t="shared" si="0"/>
        <v>-7</v>
      </c>
      <c r="I25" s="283">
        <f t="shared" si="1"/>
        <v>0.49236606739542865</v>
      </c>
    </row>
    <row r="26" spans="1:9" s="9" customFormat="1" ht="13.5">
      <c r="A26" s="14"/>
      <c r="B26" s="278" t="s">
        <v>37</v>
      </c>
      <c r="C26" s="333" t="s">
        <v>38</v>
      </c>
      <c r="D26" s="334"/>
      <c r="E26" s="16"/>
      <c r="F26" s="256">
        <v>1686</v>
      </c>
      <c r="G26" s="256">
        <v>1602</v>
      </c>
      <c r="H26" s="282">
        <f t="shared" si="0"/>
        <v>-84</v>
      </c>
      <c r="I26" s="283">
        <f t="shared" si="1"/>
        <v>7.236426054747493</v>
      </c>
    </row>
    <row r="27" spans="1:9" s="9" customFormat="1" ht="14.25" thickBot="1">
      <c r="A27" s="14"/>
      <c r="B27" s="279"/>
      <c r="C27" s="25"/>
      <c r="D27" s="25"/>
      <c r="E27" s="26"/>
      <c r="F27" s="40"/>
      <c r="G27" s="40"/>
      <c r="H27" s="40"/>
      <c r="I27" s="280"/>
    </row>
    <row r="28" spans="1:9" s="9" customFormat="1" ht="13.5">
      <c r="A28" s="27" t="s">
        <v>1352</v>
      </c>
      <c r="B28" s="24"/>
      <c r="C28" s="28"/>
      <c r="D28" s="29"/>
      <c r="E28" s="30"/>
      <c r="F28" s="42"/>
      <c r="G28" s="42"/>
      <c r="H28" s="42"/>
      <c r="I28" s="42"/>
    </row>
    <row r="29" spans="1:9" s="9" customFormat="1" ht="13.5">
      <c r="A29" s="27"/>
      <c r="B29" s="24"/>
      <c r="C29" s="28"/>
      <c r="D29" s="28"/>
      <c r="E29" s="31"/>
      <c r="F29" s="42"/>
      <c r="G29" s="42"/>
      <c r="H29" s="42"/>
      <c r="I29" s="42"/>
    </row>
    <row r="30" spans="1:9" s="9" customFormat="1" ht="13.5">
      <c r="A30" s="27"/>
      <c r="B30" s="24"/>
      <c r="C30" s="24"/>
      <c r="D30" s="24"/>
      <c r="E30" s="24"/>
      <c r="F30" s="42"/>
      <c r="G30" s="42"/>
      <c r="H30" s="42"/>
      <c r="I30" s="42"/>
    </row>
    <row r="31" spans="2:9" s="9" customFormat="1" ht="13.5">
      <c r="B31" s="24"/>
      <c r="C31" s="24"/>
      <c r="D31" s="24"/>
      <c r="E31" s="24"/>
      <c r="F31" s="42"/>
      <c r="G31" s="42"/>
      <c r="H31" s="42"/>
      <c r="I31" s="42"/>
    </row>
    <row r="32" spans="1:9" s="9" customFormat="1" ht="13.5">
      <c r="A32" s="32"/>
      <c r="B32" s="32"/>
      <c r="C32" s="32"/>
      <c r="D32" s="32"/>
      <c r="E32" s="32"/>
      <c r="F32" s="32"/>
      <c r="G32" s="32"/>
      <c r="H32" s="33"/>
      <c r="I32" s="34"/>
    </row>
    <row r="33" spans="1:9" s="9" customFormat="1" ht="13.5">
      <c r="A33" s="32"/>
      <c r="B33" s="32"/>
      <c r="C33" s="32"/>
      <c r="D33" s="32"/>
      <c r="E33" s="32"/>
      <c r="F33" s="32"/>
      <c r="G33" s="32"/>
      <c r="H33" s="33"/>
      <c r="I33" s="34"/>
    </row>
    <row r="34" spans="1:9" s="9" customFormat="1" ht="13.5">
      <c r="A34" s="32"/>
      <c r="B34" s="32"/>
      <c r="C34" s="32"/>
      <c r="D34" s="32"/>
      <c r="E34" s="32"/>
      <c r="F34" s="32"/>
      <c r="G34" s="32"/>
      <c r="H34" s="33"/>
      <c r="I34" s="34"/>
    </row>
    <row r="35" spans="1:9" s="9" customFormat="1" ht="13.5">
      <c r="A35" s="32"/>
      <c r="B35" s="32"/>
      <c r="C35" s="32"/>
      <c r="D35" s="32"/>
      <c r="E35" s="32"/>
      <c r="F35" s="32"/>
      <c r="G35" s="32"/>
      <c r="H35" s="33"/>
      <c r="I35" s="34"/>
    </row>
    <row r="36" spans="1:9" s="9" customFormat="1" ht="13.5">
      <c r="A36" s="32"/>
      <c r="B36" s="32"/>
      <c r="C36" s="32"/>
      <c r="D36" s="32"/>
      <c r="E36" s="32"/>
      <c r="F36" s="32"/>
      <c r="G36" s="32"/>
      <c r="H36" s="33"/>
      <c r="I36" s="34"/>
    </row>
    <row r="37" spans="1:9" s="9" customFormat="1" ht="13.5">
      <c r="A37" s="32"/>
      <c r="B37" s="32"/>
      <c r="C37" s="32"/>
      <c r="D37" s="32"/>
      <c r="E37" s="32"/>
      <c r="F37" s="32"/>
      <c r="G37" s="32"/>
      <c r="H37" s="33"/>
      <c r="I37" s="34"/>
    </row>
    <row r="38" spans="1:9" s="9" customFormat="1" ht="13.5">
      <c r="A38" s="32"/>
      <c r="B38" s="32"/>
      <c r="C38" s="32"/>
      <c r="D38" s="32"/>
      <c r="E38" s="32"/>
      <c r="F38" s="32"/>
      <c r="G38" s="32"/>
      <c r="H38" s="33"/>
      <c r="I38" s="34"/>
    </row>
    <row r="39" spans="1:9" ht="13.5">
      <c r="A39" s="32"/>
      <c r="B39" s="32"/>
      <c r="C39" s="32"/>
      <c r="D39" s="32"/>
      <c r="E39" s="32"/>
      <c r="F39" s="32"/>
      <c r="G39" s="32"/>
      <c r="H39" s="33"/>
      <c r="I39" s="34"/>
    </row>
    <row r="40" spans="1:9" ht="13.5">
      <c r="A40" s="32"/>
      <c r="B40" s="32"/>
      <c r="C40" s="32"/>
      <c r="D40" s="32"/>
      <c r="E40" s="32"/>
      <c r="F40" s="32"/>
      <c r="G40" s="32"/>
      <c r="H40" s="33"/>
      <c r="I40" s="34"/>
    </row>
    <row r="41" spans="1:9" ht="13.5">
      <c r="A41" s="32"/>
      <c r="B41" s="32"/>
      <c r="C41" s="32"/>
      <c r="D41" s="32"/>
      <c r="E41" s="32"/>
      <c r="F41" s="32"/>
      <c r="G41" s="32"/>
      <c r="H41" s="33"/>
      <c r="I41" s="34"/>
    </row>
    <row r="42" spans="1:9" ht="13.5">
      <c r="A42" s="32"/>
      <c r="B42" s="32"/>
      <c r="C42" s="32"/>
      <c r="D42" s="32"/>
      <c r="E42" s="32"/>
      <c r="F42" s="32"/>
      <c r="G42" s="32"/>
      <c r="H42" s="33"/>
      <c r="I42" s="34"/>
    </row>
    <row r="43" spans="1:9" ht="13.5">
      <c r="A43" s="32"/>
      <c r="B43" s="32"/>
      <c r="C43" s="32"/>
      <c r="D43" s="32"/>
      <c r="E43" s="32"/>
      <c r="F43" s="32"/>
      <c r="G43" s="32"/>
      <c r="H43" s="33"/>
      <c r="I43" s="34"/>
    </row>
    <row r="44" spans="1:9" ht="13.5">
      <c r="A44" s="32"/>
      <c r="B44" s="32"/>
      <c r="C44" s="32"/>
      <c r="D44" s="32"/>
      <c r="E44" s="32"/>
      <c r="F44" s="32"/>
      <c r="G44" s="32"/>
      <c r="H44" s="33"/>
      <c r="I44" s="34"/>
    </row>
  </sheetData>
  <sheetProtection/>
  <mergeCells count="29">
    <mergeCell ref="I3:I5"/>
    <mergeCell ref="F9:F10"/>
    <mergeCell ref="B7:D7"/>
    <mergeCell ref="B3:D5"/>
    <mergeCell ref="G3:G5"/>
    <mergeCell ref="F3:F5"/>
    <mergeCell ref="C9:D9"/>
    <mergeCell ref="C10:D10"/>
    <mergeCell ref="H3:H5"/>
    <mergeCell ref="G9:G10"/>
    <mergeCell ref="H9:H10"/>
    <mergeCell ref="C22:D22"/>
    <mergeCell ref="I9:I10"/>
    <mergeCell ref="C23:D23"/>
    <mergeCell ref="C13:D13"/>
    <mergeCell ref="C15:D15"/>
    <mergeCell ref="C21:D21"/>
    <mergeCell ref="C12:D12"/>
    <mergeCell ref="C11:D11"/>
    <mergeCell ref="A1:I1"/>
    <mergeCell ref="C26:D26"/>
    <mergeCell ref="C25:D25"/>
    <mergeCell ref="C19:D19"/>
    <mergeCell ref="C14:D14"/>
    <mergeCell ref="C17:D17"/>
    <mergeCell ref="C24:D24"/>
    <mergeCell ref="C18:D18"/>
    <mergeCell ref="C20:D20"/>
    <mergeCell ref="C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SheetLayoutView="50" zoomScalePageLayoutView="0" workbookViewId="0" topLeftCell="A1">
      <selection activeCell="A1" sqref="A1:AC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9" width="9.50390625" style="36" customWidth="1"/>
    <col min="10" max="11" width="9.50390625" style="37" customWidth="1"/>
    <col min="12" max="13" width="9.50390625" style="36" customWidth="1"/>
    <col min="14" max="15" width="9.50390625" style="38" customWidth="1"/>
    <col min="16" max="17" width="9.50390625" style="36" customWidth="1"/>
    <col min="18" max="19" width="9.50390625" style="39" customWidth="1"/>
    <col min="20" max="21" width="9.50390625" style="36" customWidth="1"/>
    <col min="22" max="23" width="9.50390625" style="39" customWidth="1"/>
    <col min="24" max="25" width="9.50390625" style="36" customWidth="1"/>
    <col min="26" max="26" width="9.50390625" style="12" customWidth="1"/>
    <col min="27" max="27" width="9.50390625" style="39" customWidth="1"/>
    <col min="28" max="29" width="9.50390625" style="36" customWidth="1"/>
    <col min="30" max="16384" width="9.00390625" style="12" customWidth="1"/>
  </cols>
  <sheetData>
    <row r="1" spans="1:29" s="1" customFormat="1" ht="18" customHeight="1">
      <c r="A1" s="332" t="s">
        <v>1358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</row>
    <row r="2" spans="1:29" s="6" customFormat="1" ht="8.25" customHeight="1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2"/>
      <c r="M2" s="2"/>
      <c r="N2" s="4"/>
      <c r="O2" s="4"/>
      <c r="P2" s="2"/>
      <c r="Q2" s="2"/>
      <c r="R2" s="5"/>
      <c r="S2" s="5"/>
      <c r="T2" s="2"/>
      <c r="U2" s="2"/>
      <c r="V2" s="5"/>
      <c r="W2" s="5"/>
      <c r="X2" s="2"/>
      <c r="Y2" s="2"/>
      <c r="AA2" s="5"/>
      <c r="AB2" s="2"/>
      <c r="AC2" s="2"/>
    </row>
    <row r="3" spans="1:29" s="9" customFormat="1" ht="13.5">
      <c r="A3" s="328"/>
      <c r="B3" s="344" t="s">
        <v>1342</v>
      </c>
      <c r="C3" s="344"/>
      <c r="D3" s="344"/>
      <c r="E3" s="8"/>
      <c r="F3" s="367" t="s">
        <v>1343</v>
      </c>
      <c r="G3" s="368"/>
      <c r="H3" s="368"/>
      <c r="I3" s="368"/>
      <c r="J3" s="305"/>
      <c r="K3" s="305"/>
      <c r="L3" s="304"/>
      <c r="M3" s="304"/>
      <c r="N3" s="305"/>
      <c r="O3" s="305"/>
      <c r="P3" s="304"/>
      <c r="Q3" s="304"/>
      <c r="R3" s="305"/>
      <c r="S3" s="305"/>
      <c r="T3" s="304"/>
      <c r="U3" s="304"/>
      <c r="V3" s="305"/>
      <c r="W3" s="305"/>
      <c r="X3" s="304"/>
      <c r="Y3" s="304"/>
      <c r="Z3" s="305"/>
      <c r="AA3" s="305"/>
      <c r="AB3" s="304"/>
      <c r="AC3" s="303"/>
    </row>
    <row r="4" spans="1:30" ht="18" customHeight="1">
      <c r="A4" s="329"/>
      <c r="B4" s="346"/>
      <c r="C4" s="346"/>
      <c r="D4" s="346"/>
      <c r="E4" s="10"/>
      <c r="F4" s="369"/>
      <c r="G4" s="370"/>
      <c r="H4" s="370"/>
      <c r="I4" s="370"/>
      <c r="J4" s="361" t="s">
        <v>2</v>
      </c>
      <c r="K4" s="362"/>
      <c r="L4" s="362"/>
      <c r="M4" s="363"/>
      <c r="N4" s="361" t="s">
        <v>3</v>
      </c>
      <c r="O4" s="362"/>
      <c r="P4" s="362"/>
      <c r="Q4" s="363"/>
      <c r="R4" s="374" t="s">
        <v>4</v>
      </c>
      <c r="S4" s="375"/>
      <c r="T4" s="375"/>
      <c r="U4" s="375"/>
      <c r="V4" s="302"/>
      <c r="W4" s="302"/>
      <c r="X4" s="301"/>
      <c r="Y4" s="301"/>
      <c r="Z4" s="302"/>
      <c r="AA4" s="302"/>
      <c r="AB4" s="301"/>
      <c r="AC4" s="300"/>
      <c r="AD4" s="11"/>
    </row>
    <row r="5" spans="1:30" s="9" customFormat="1" ht="13.5" customHeight="1">
      <c r="A5" s="329"/>
      <c r="B5" s="346"/>
      <c r="C5" s="346"/>
      <c r="D5" s="346"/>
      <c r="E5" s="10"/>
      <c r="F5" s="369"/>
      <c r="G5" s="370"/>
      <c r="H5" s="370"/>
      <c r="I5" s="370"/>
      <c r="J5" s="361"/>
      <c r="K5" s="362"/>
      <c r="L5" s="362"/>
      <c r="M5" s="363"/>
      <c r="N5" s="361"/>
      <c r="O5" s="362"/>
      <c r="P5" s="362"/>
      <c r="Q5" s="363"/>
      <c r="R5" s="376"/>
      <c r="S5" s="377"/>
      <c r="T5" s="377"/>
      <c r="U5" s="377"/>
      <c r="V5" s="380" t="s">
        <v>1351</v>
      </c>
      <c r="W5" s="381"/>
      <c r="X5" s="381"/>
      <c r="Y5" s="381"/>
      <c r="Z5" s="299"/>
      <c r="AA5" s="298"/>
      <c r="AB5" s="297"/>
      <c r="AC5" s="296"/>
      <c r="AD5" s="11"/>
    </row>
    <row r="6" spans="1:30" s="9" customFormat="1" ht="27" customHeight="1">
      <c r="A6" s="329"/>
      <c r="B6" s="346"/>
      <c r="C6" s="346"/>
      <c r="D6" s="346"/>
      <c r="E6" s="10"/>
      <c r="F6" s="371"/>
      <c r="G6" s="372"/>
      <c r="H6" s="372"/>
      <c r="I6" s="372"/>
      <c r="J6" s="364"/>
      <c r="K6" s="365"/>
      <c r="L6" s="365"/>
      <c r="M6" s="366"/>
      <c r="N6" s="364"/>
      <c r="O6" s="365"/>
      <c r="P6" s="365"/>
      <c r="Q6" s="366"/>
      <c r="R6" s="378"/>
      <c r="S6" s="379"/>
      <c r="T6" s="379"/>
      <c r="U6" s="379"/>
      <c r="V6" s="382"/>
      <c r="W6" s="383"/>
      <c r="X6" s="383"/>
      <c r="Y6" s="384"/>
      <c r="Z6" s="382" t="s">
        <v>1350</v>
      </c>
      <c r="AA6" s="383"/>
      <c r="AB6" s="383"/>
      <c r="AC6" s="385"/>
      <c r="AD6" s="11"/>
    </row>
    <row r="7" spans="1:30" s="9" customFormat="1" ht="13.5">
      <c r="A7" s="329"/>
      <c r="B7" s="348"/>
      <c r="C7" s="348"/>
      <c r="D7" s="348"/>
      <c r="E7" s="13"/>
      <c r="F7" s="295" t="s">
        <v>1</v>
      </c>
      <c r="G7" s="295" t="s">
        <v>1341</v>
      </c>
      <c r="H7" s="295" t="s">
        <v>1349</v>
      </c>
      <c r="I7" s="295" t="s">
        <v>1348</v>
      </c>
      <c r="J7" s="295" t="s">
        <v>1</v>
      </c>
      <c r="K7" s="295" t="s">
        <v>1341</v>
      </c>
      <c r="L7" s="295" t="s">
        <v>1349</v>
      </c>
      <c r="M7" s="295" t="s">
        <v>1348</v>
      </c>
      <c r="N7" s="295" t="s">
        <v>1</v>
      </c>
      <c r="O7" s="295" t="s">
        <v>1341</v>
      </c>
      <c r="P7" s="295" t="s">
        <v>1349</v>
      </c>
      <c r="Q7" s="295" t="s">
        <v>1348</v>
      </c>
      <c r="R7" s="295" t="s">
        <v>1</v>
      </c>
      <c r="S7" s="295" t="s">
        <v>1341</v>
      </c>
      <c r="T7" s="295" t="s">
        <v>1349</v>
      </c>
      <c r="U7" s="295" t="s">
        <v>1348</v>
      </c>
      <c r="V7" s="295" t="s">
        <v>1</v>
      </c>
      <c r="W7" s="295" t="s">
        <v>1341</v>
      </c>
      <c r="X7" s="295" t="s">
        <v>1349</v>
      </c>
      <c r="Y7" s="295" t="s">
        <v>1348</v>
      </c>
      <c r="Z7" s="295" t="s">
        <v>1</v>
      </c>
      <c r="AA7" s="294" t="s">
        <v>1341</v>
      </c>
      <c r="AB7" s="293" t="s">
        <v>1349</v>
      </c>
      <c r="AC7" s="292" t="s">
        <v>1348</v>
      </c>
      <c r="AD7" s="11"/>
    </row>
    <row r="8" spans="1:30" s="9" customFormat="1" ht="13.5">
      <c r="A8" s="275"/>
      <c r="B8" s="15"/>
      <c r="C8" s="15"/>
      <c r="D8" s="15"/>
      <c r="E8" s="16"/>
      <c r="F8" s="17"/>
      <c r="G8" s="17"/>
      <c r="H8" s="17"/>
      <c r="I8" s="17"/>
      <c r="J8" s="17"/>
      <c r="K8" s="17"/>
      <c r="L8" s="17"/>
      <c r="M8" s="17"/>
      <c r="N8" s="18"/>
      <c r="O8" s="18"/>
      <c r="P8" s="17"/>
      <c r="Q8" s="17"/>
      <c r="R8" s="19"/>
      <c r="S8" s="19"/>
      <c r="T8" s="17"/>
      <c r="U8" s="17"/>
      <c r="V8" s="20"/>
      <c r="W8" s="20"/>
      <c r="X8" s="17"/>
      <c r="Y8" s="17"/>
      <c r="Z8" s="156"/>
      <c r="AA8" s="20"/>
      <c r="AB8" s="17"/>
      <c r="AC8" s="291"/>
      <c r="AD8" s="11"/>
    </row>
    <row r="9" spans="1:30" s="216" customFormat="1" ht="18" customHeight="1">
      <c r="A9" s="330"/>
      <c r="B9" s="342" t="s">
        <v>5</v>
      </c>
      <c r="C9" s="342"/>
      <c r="D9" s="342"/>
      <c r="E9" s="22"/>
      <c r="F9" s="259">
        <v>205721</v>
      </c>
      <c r="G9" s="259">
        <f>SUM(G11:G28)</f>
        <v>196155</v>
      </c>
      <c r="H9" s="281">
        <f>G9-F9</f>
        <v>-9566</v>
      </c>
      <c r="I9" s="290">
        <f>G9/$G$9*100</f>
        <v>100</v>
      </c>
      <c r="J9" s="259">
        <v>10760</v>
      </c>
      <c r="K9" s="259">
        <f>SUM(K11:K28)</f>
        <v>9550</v>
      </c>
      <c r="L9" s="281">
        <f>K9-J9</f>
        <v>-1210</v>
      </c>
      <c r="M9" s="290">
        <f>K9/$K$9*100</f>
        <v>100</v>
      </c>
      <c r="N9" s="259">
        <v>3427</v>
      </c>
      <c r="O9" s="259">
        <f>SUM(O11:O28)</f>
        <v>3664</v>
      </c>
      <c r="P9" s="281">
        <f>O9-N9</f>
        <v>237</v>
      </c>
      <c r="Q9" s="290">
        <f>O9/$O$9*100</f>
        <v>100</v>
      </c>
      <c r="R9" s="259">
        <v>173370</v>
      </c>
      <c r="S9" s="259">
        <f>SUM(S11:S28)</f>
        <v>166753</v>
      </c>
      <c r="T9" s="281">
        <f>S9-R9</f>
        <v>-6617</v>
      </c>
      <c r="U9" s="290">
        <f>S9/$S$9*100</f>
        <v>100</v>
      </c>
      <c r="V9" s="259">
        <v>163175</v>
      </c>
      <c r="W9" s="259">
        <f>SUM(W11:W28)</f>
        <v>157053</v>
      </c>
      <c r="X9" s="281">
        <f>W9-V9</f>
        <v>-6122</v>
      </c>
      <c r="Y9" s="290">
        <f>W9/$W$9*100</f>
        <v>100</v>
      </c>
      <c r="Z9" s="259">
        <v>100602</v>
      </c>
      <c r="AA9" s="259">
        <f>SUM(AA11:AA28)</f>
        <v>93158</v>
      </c>
      <c r="AB9" s="281">
        <f>AA9-Z9</f>
        <v>-7444</v>
      </c>
      <c r="AC9" s="285">
        <f>AA9/$AA$9*100</f>
        <v>100</v>
      </c>
      <c r="AD9" s="260"/>
    </row>
    <row r="10" spans="1:30" s="9" customFormat="1" ht="18" customHeight="1">
      <c r="A10" s="275"/>
      <c r="B10" s="15"/>
      <c r="C10" s="15"/>
      <c r="D10" s="15"/>
      <c r="E10" s="1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7"/>
      <c r="W10" s="257"/>
      <c r="X10" s="256"/>
      <c r="Y10" s="256"/>
      <c r="Z10" s="288"/>
      <c r="AA10" s="288"/>
      <c r="AB10" s="256"/>
      <c r="AC10" s="277"/>
      <c r="AD10" s="11"/>
    </row>
    <row r="11" spans="1:30" s="9" customFormat="1" ht="18" customHeight="1">
      <c r="A11" s="275"/>
      <c r="B11" s="23" t="s">
        <v>6</v>
      </c>
      <c r="C11" s="334" t="s">
        <v>7</v>
      </c>
      <c r="D11" s="334"/>
      <c r="E11" s="16"/>
      <c r="F11" s="360">
        <v>466</v>
      </c>
      <c r="G11" s="340">
        <v>790</v>
      </c>
      <c r="H11" s="335">
        <f aca="true" t="shared" si="0" ref="H11:H28">G11-F11</f>
        <v>324</v>
      </c>
      <c r="I11" s="359">
        <f aca="true" t="shared" si="1" ref="I11:I28">G11/$G$9*100</f>
        <v>0.40274272896433944</v>
      </c>
      <c r="J11" s="340" t="s">
        <v>1144</v>
      </c>
      <c r="K11" s="340" t="s">
        <v>1144</v>
      </c>
      <c r="L11" s="335" t="s">
        <v>1144</v>
      </c>
      <c r="M11" s="359" t="s">
        <v>1144</v>
      </c>
      <c r="N11" s="340" t="s">
        <v>1143</v>
      </c>
      <c r="O11" s="340" t="s">
        <v>1143</v>
      </c>
      <c r="P11" s="335" t="s">
        <v>1143</v>
      </c>
      <c r="Q11" s="359" t="s">
        <v>1143</v>
      </c>
      <c r="R11" s="358">
        <v>384</v>
      </c>
      <c r="S11" s="358">
        <v>721</v>
      </c>
      <c r="T11" s="335">
        <f aca="true" t="shared" si="2" ref="T11:T28">S11-R11</f>
        <v>337</v>
      </c>
      <c r="U11" s="359">
        <f aca="true" t="shared" si="3" ref="U11:U28">S11/$S$9*100</f>
        <v>0.4323760292168657</v>
      </c>
      <c r="V11" s="358">
        <v>345</v>
      </c>
      <c r="W11" s="358">
        <v>639</v>
      </c>
      <c r="X11" s="335">
        <f aca="true" t="shared" si="4" ref="X11:X28">W11-V11</f>
        <v>294</v>
      </c>
      <c r="Y11" s="359">
        <f aca="true" t="shared" si="5" ref="Y11:Y28">W11/$W$9*100</f>
        <v>0.406869018738897</v>
      </c>
      <c r="Z11" s="373">
        <v>231</v>
      </c>
      <c r="AA11" s="373">
        <v>272</v>
      </c>
      <c r="AB11" s="335">
        <f aca="true" t="shared" si="6" ref="AB11:AB28">AA11-Z11</f>
        <v>41</v>
      </c>
      <c r="AC11" s="336">
        <f aca="true" t="shared" si="7" ref="AC11:AC28">AA11/$AA$9*100</f>
        <v>0.2919770712123489</v>
      </c>
      <c r="AD11" s="11"/>
    </row>
    <row r="12" spans="1:30" s="9" customFormat="1" ht="18" customHeight="1">
      <c r="A12" s="275"/>
      <c r="B12" s="23" t="s">
        <v>8</v>
      </c>
      <c r="C12" s="334" t="s">
        <v>9</v>
      </c>
      <c r="D12" s="334"/>
      <c r="E12" s="16"/>
      <c r="F12" s="360"/>
      <c r="G12" s="340"/>
      <c r="H12" s="335">
        <f t="shared" si="0"/>
        <v>0</v>
      </c>
      <c r="I12" s="359">
        <f t="shared" si="1"/>
        <v>0</v>
      </c>
      <c r="J12" s="340"/>
      <c r="K12" s="340"/>
      <c r="L12" s="335">
        <f>K12-J12</f>
        <v>0</v>
      </c>
      <c r="M12" s="359">
        <f>K12/$K$9*100</f>
        <v>0</v>
      </c>
      <c r="N12" s="340"/>
      <c r="O12" s="340"/>
      <c r="P12" s="335">
        <f>O12-N12</f>
        <v>0</v>
      </c>
      <c r="Q12" s="359">
        <f>O12/$G$9*100</f>
        <v>0</v>
      </c>
      <c r="R12" s="358"/>
      <c r="S12" s="358"/>
      <c r="T12" s="335">
        <f t="shared" si="2"/>
        <v>0</v>
      </c>
      <c r="U12" s="359">
        <f t="shared" si="3"/>
        <v>0</v>
      </c>
      <c r="V12" s="358"/>
      <c r="W12" s="358"/>
      <c r="X12" s="335">
        <f t="shared" si="4"/>
        <v>0</v>
      </c>
      <c r="Y12" s="359">
        <f t="shared" si="5"/>
        <v>0</v>
      </c>
      <c r="Z12" s="373"/>
      <c r="AA12" s="373"/>
      <c r="AB12" s="335">
        <f t="shared" si="6"/>
        <v>0</v>
      </c>
      <c r="AC12" s="336">
        <f t="shared" si="7"/>
        <v>0</v>
      </c>
      <c r="AD12" s="11"/>
    </row>
    <row r="13" spans="1:30" s="9" customFormat="1" ht="18" customHeight="1">
      <c r="A13" s="275"/>
      <c r="B13" s="23" t="s">
        <v>10</v>
      </c>
      <c r="C13" s="334" t="s">
        <v>11</v>
      </c>
      <c r="D13" s="334"/>
      <c r="E13" s="16"/>
      <c r="F13" s="256">
        <v>38</v>
      </c>
      <c r="G13" s="256">
        <v>29</v>
      </c>
      <c r="H13" s="282">
        <f t="shared" si="0"/>
        <v>-9</v>
      </c>
      <c r="I13" s="289">
        <f t="shared" si="1"/>
        <v>0.014784226759450434</v>
      </c>
      <c r="J13" s="256" t="s">
        <v>1143</v>
      </c>
      <c r="K13" s="256" t="s">
        <v>1143</v>
      </c>
      <c r="L13" s="282" t="s">
        <v>1144</v>
      </c>
      <c r="M13" s="289" t="s">
        <v>1144</v>
      </c>
      <c r="N13" s="256" t="s">
        <v>1143</v>
      </c>
      <c r="O13" s="256" t="s">
        <v>1143</v>
      </c>
      <c r="P13" s="282" t="s">
        <v>1143</v>
      </c>
      <c r="Q13" s="289" t="s">
        <v>1143</v>
      </c>
      <c r="R13" s="257">
        <v>27</v>
      </c>
      <c r="S13" s="257">
        <v>22</v>
      </c>
      <c r="T13" s="282">
        <f t="shared" si="2"/>
        <v>-5</v>
      </c>
      <c r="U13" s="289">
        <f t="shared" si="3"/>
        <v>0.013193165940043059</v>
      </c>
      <c r="V13" s="257">
        <v>27</v>
      </c>
      <c r="W13" s="257">
        <v>20</v>
      </c>
      <c r="X13" s="282">
        <f t="shared" si="4"/>
        <v>-7</v>
      </c>
      <c r="Y13" s="289">
        <f t="shared" si="5"/>
        <v>0.012734554577117278</v>
      </c>
      <c r="Z13" s="257">
        <v>14</v>
      </c>
      <c r="AA13" s="257">
        <v>6</v>
      </c>
      <c r="AB13" s="282">
        <f t="shared" si="6"/>
        <v>-8</v>
      </c>
      <c r="AC13" s="283">
        <f t="shared" si="7"/>
        <v>0.006440670688507697</v>
      </c>
      <c r="AD13" s="11"/>
    </row>
    <row r="14" spans="1:30" s="9" customFormat="1" ht="18" customHeight="1">
      <c r="A14" s="275"/>
      <c r="B14" s="23" t="s">
        <v>12</v>
      </c>
      <c r="C14" s="334" t="s">
        <v>13</v>
      </c>
      <c r="D14" s="334"/>
      <c r="E14" s="16"/>
      <c r="F14" s="256">
        <v>14924</v>
      </c>
      <c r="G14" s="256">
        <v>13299</v>
      </c>
      <c r="H14" s="282">
        <f t="shared" si="0"/>
        <v>-1625</v>
      </c>
      <c r="I14" s="289">
        <f t="shared" si="1"/>
        <v>6.779842471514873</v>
      </c>
      <c r="J14" s="256">
        <v>521</v>
      </c>
      <c r="K14" s="256">
        <v>446</v>
      </c>
      <c r="L14" s="282">
        <f>K14-J14</f>
        <v>-75</v>
      </c>
      <c r="M14" s="289">
        <f>K14/$K$9*100</f>
        <v>4.670157068062827</v>
      </c>
      <c r="N14" s="257">
        <v>172</v>
      </c>
      <c r="O14" s="257">
        <v>195</v>
      </c>
      <c r="P14" s="282">
        <f>O14-N14</f>
        <v>23</v>
      </c>
      <c r="Q14" s="289">
        <f>O14/$O$9*100</f>
        <v>5.322052401746725</v>
      </c>
      <c r="R14" s="256">
        <v>11524</v>
      </c>
      <c r="S14" s="256">
        <v>10238</v>
      </c>
      <c r="T14" s="282">
        <f t="shared" si="2"/>
        <v>-1286</v>
      </c>
      <c r="U14" s="289">
        <f t="shared" si="3"/>
        <v>6.13961967700731</v>
      </c>
      <c r="V14" s="257">
        <v>10904</v>
      </c>
      <c r="W14" s="257">
        <v>9896</v>
      </c>
      <c r="X14" s="282">
        <f t="shared" si="4"/>
        <v>-1008</v>
      </c>
      <c r="Y14" s="289">
        <f t="shared" si="5"/>
        <v>6.30105760475763</v>
      </c>
      <c r="Z14" s="257">
        <v>9556</v>
      </c>
      <c r="AA14" s="257">
        <v>8740</v>
      </c>
      <c r="AB14" s="282">
        <f t="shared" si="6"/>
        <v>-816</v>
      </c>
      <c r="AC14" s="283">
        <f t="shared" si="7"/>
        <v>9.381910302926212</v>
      </c>
      <c r="AD14" s="11"/>
    </row>
    <row r="15" spans="1:30" s="9" customFormat="1" ht="18" customHeight="1">
      <c r="A15" s="275"/>
      <c r="B15" s="23" t="s">
        <v>14</v>
      </c>
      <c r="C15" s="334" t="s">
        <v>15</v>
      </c>
      <c r="D15" s="334"/>
      <c r="E15" s="16"/>
      <c r="F15" s="256">
        <v>18819</v>
      </c>
      <c r="G15" s="256">
        <v>17254</v>
      </c>
      <c r="H15" s="282">
        <f t="shared" si="0"/>
        <v>-1565</v>
      </c>
      <c r="I15" s="289">
        <f t="shared" si="1"/>
        <v>8.79610512095027</v>
      </c>
      <c r="J15" s="256">
        <v>985</v>
      </c>
      <c r="K15" s="256">
        <v>828</v>
      </c>
      <c r="L15" s="282">
        <f>K15-J15</f>
        <v>-157</v>
      </c>
      <c r="M15" s="289">
        <f>K15/$K$9*100</f>
        <v>8.670157068062826</v>
      </c>
      <c r="N15" s="256">
        <v>407</v>
      </c>
      <c r="O15" s="256">
        <v>419</v>
      </c>
      <c r="P15" s="282">
        <f>O15-N15</f>
        <v>12</v>
      </c>
      <c r="Q15" s="289">
        <f>O15/$O$9*100</f>
        <v>11.435589519650655</v>
      </c>
      <c r="R15" s="256">
        <v>14919</v>
      </c>
      <c r="S15" s="256">
        <v>13957</v>
      </c>
      <c r="T15" s="282">
        <f t="shared" si="2"/>
        <v>-962</v>
      </c>
      <c r="U15" s="289">
        <f t="shared" si="3"/>
        <v>8.369864410235497</v>
      </c>
      <c r="V15" s="257">
        <v>14448</v>
      </c>
      <c r="W15" s="257">
        <v>13500</v>
      </c>
      <c r="X15" s="282">
        <f t="shared" si="4"/>
        <v>-948</v>
      </c>
      <c r="Y15" s="289">
        <f t="shared" si="5"/>
        <v>8.595824339554163</v>
      </c>
      <c r="Z15" s="257">
        <v>10676</v>
      </c>
      <c r="AA15" s="257">
        <v>9676</v>
      </c>
      <c r="AB15" s="282">
        <f t="shared" si="6"/>
        <v>-1000</v>
      </c>
      <c r="AC15" s="283">
        <f t="shared" si="7"/>
        <v>10.386654930333412</v>
      </c>
      <c r="AD15" s="11"/>
    </row>
    <row r="16" spans="1:30" s="9" customFormat="1" ht="18" customHeight="1">
      <c r="A16" s="275"/>
      <c r="B16" s="23" t="s">
        <v>16</v>
      </c>
      <c r="C16" s="334" t="s">
        <v>17</v>
      </c>
      <c r="D16" s="334"/>
      <c r="E16" s="16"/>
      <c r="F16" s="256">
        <v>923</v>
      </c>
      <c r="G16" s="256">
        <v>974</v>
      </c>
      <c r="H16" s="282">
        <f t="shared" si="0"/>
        <v>51</v>
      </c>
      <c r="I16" s="289">
        <f t="shared" si="1"/>
        <v>0.49654609874843875</v>
      </c>
      <c r="J16" s="256" t="s">
        <v>1143</v>
      </c>
      <c r="K16" s="256" t="s">
        <v>1143</v>
      </c>
      <c r="L16" s="282" t="s">
        <v>1144</v>
      </c>
      <c r="M16" s="289" t="s">
        <v>1144</v>
      </c>
      <c r="N16" s="256" t="s">
        <v>1143</v>
      </c>
      <c r="O16" s="256" t="s">
        <v>1143</v>
      </c>
      <c r="P16" s="282" t="s">
        <v>1143</v>
      </c>
      <c r="Q16" s="289" t="s">
        <v>1144</v>
      </c>
      <c r="R16" s="256">
        <v>920</v>
      </c>
      <c r="S16" s="256">
        <v>972</v>
      </c>
      <c r="T16" s="282">
        <f t="shared" si="2"/>
        <v>52</v>
      </c>
      <c r="U16" s="289">
        <f t="shared" si="3"/>
        <v>0.5828980588055388</v>
      </c>
      <c r="V16" s="257">
        <v>909</v>
      </c>
      <c r="W16" s="257">
        <v>971</v>
      </c>
      <c r="X16" s="282">
        <f t="shared" si="4"/>
        <v>62</v>
      </c>
      <c r="Y16" s="289">
        <f t="shared" si="5"/>
        <v>0.6182626247190439</v>
      </c>
      <c r="Z16" s="257">
        <v>837</v>
      </c>
      <c r="AA16" s="257">
        <v>895</v>
      </c>
      <c r="AB16" s="282">
        <f t="shared" si="6"/>
        <v>58</v>
      </c>
      <c r="AC16" s="283">
        <f t="shared" si="7"/>
        <v>0.9607333777023981</v>
      </c>
      <c r="AD16" s="11"/>
    </row>
    <row r="17" spans="1:30" s="9" customFormat="1" ht="18" customHeight="1">
      <c r="A17" s="275"/>
      <c r="B17" s="23" t="s">
        <v>18</v>
      </c>
      <c r="C17" s="334" t="s">
        <v>19</v>
      </c>
      <c r="D17" s="334"/>
      <c r="E17" s="16"/>
      <c r="F17" s="256">
        <v>3459</v>
      </c>
      <c r="G17" s="256">
        <v>3010</v>
      </c>
      <c r="H17" s="282">
        <f t="shared" si="0"/>
        <v>-449</v>
      </c>
      <c r="I17" s="289">
        <f t="shared" si="1"/>
        <v>1.5345007774464072</v>
      </c>
      <c r="J17" s="256">
        <v>7</v>
      </c>
      <c r="K17" s="256">
        <v>9</v>
      </c>
      <c r="L17" s="282">
        <f aca="true" t="shared" si="8" ref="L17:L28">K17-J17</f>
        <v>2</v>
      </c>
      <c r="M17" s="289">
        <f aca="true" t="shared" si="9" ref="M17:M28">K17/$K$9*100</f>
        <v>0.09424083769633508</v>
      </c>
      <c r="N17" s="256">
        <v>1</v>
      </c>
      <c r="O17" s="256">
        <v>3</v>
      </c>
      <c r="P17" s="282">
        <f aca="true" t="shared" si="10" ref="P17:P28">O17-N17</f>
        <v>2</v>
      </c>
      <c r="Q17" s="289">
        <f aca="true" t="shared" si="11" ref="Q17:Q28">O17/$O$9*100</f>
        <v>0.08187772925764192</v>
      </c>
      <c r="R17" s="256">
        <v>3164</v>
      </c>
      <c r="S17" s="256">
        <v>2755</v>
      </c>
      <c r="T17" s="282">
        <f t="shared" si="2"/>
        <v>-409</v>
      </c>
      <c r="U17" s="289">
        <f t="shared" si="3"/>
        <v>1.6521441893099373</v>
      </c>
      <c r="V17" s="257">
        <v>3088</v>
      </c>
      <c r="W17" s="257">
        <v>2710</v>
      </c>
      <c r="X17" s="282">
        <f t="shared" si="4"/>
        <v>-378</v>
      </c>
      <c r="Y17" s="289">
        <f t="shared" si="5"/>
        <v>1.7255321451993912</v>
      </c>
      <c r="Z17" s="286">
        <v>2664</v>
      </c>
      <c r="AA17" s="286">
        <v>2170</v>
      </c>
      <c r="AB17" s="282">
        <f t="shared" si="6"/>
        <v>-494</v>
      </c>
      <c r="AC17" s="283">
        <f t="shared" si="7"/>
        <v>2.3293758990102837</v>
      </c>
      <c r="AD17" s="11"/>
    </row>
    <row r="18" spans="1:30" s="9" customFormat="1" ht="18" customHeight="1">
      <c r="A18" s="275"/>
      <c r="B18" s="23" t="s">
        <v>20</v>
      </c>
      <c r="C18" s="334" t="s">
        <v>21</v>
      </c>
      <c r="D18" s="334"/>
      <c r="E18" s="16"/>
      <c r="F18" s="256">
        <v>9065</v>
      </c>
      <c r="G18" s="256">
        <v>7727</v>
      </c>
      <c r="H18" s="282">
        <f t="shared" si="0"/>
        <v>-1338</v>
      </c>
      <c r="I18" s="289">
        <f t="shared" si="1"/>
        <v>3.9392317300094315</v>
      </c>
      <c r="J18" s="256">
        <v>43</v>
      </c>
      <c r="K18" s="256">
        <v>36</v>
      </c>
      <c r="L18" s="282">
        <f t="shared" si="8"/>
        <v>-7</v>
      </c>
      <c r="M18" s="289">
        <f t="shared" si="9"/>
        <v>0.3769633507853403</v>
      </c>
      <c r="N18" s="256">
        <v>13</v>
      </c>
      <c r="O18" s="256">
        <v>11</v>
      </c>
      <c r="P18" s="282">
        <f t="shared" si="10"/>
        <v>-2</v>
      </c>
      <c r="Q18" s="289">
        <f t="shared" si="11"/>
        <v>0.3002183406113537</v>
      </c>
      <c r="R18" s="256">
        <v>8699</v>
      </c>
      <c r="S18" s="256">
        <v>7446</v>
      </c>
      <c r="T18" s="282">
        <f t="shared" si="2"/>
        <v>-1253</v>
      </c>
      <c r="U18" s="289">
        <f t="shared" si="3"/>
        <v>4.465286981343664</v>
      </c>
      <c r="V18" s="257">
        <v>8371</v>
      </c>
      <c r="W18" s="257">
        <v>7219</v>
      </c>
      <c r="X18" s="282">
        <f t="shared" si="4"/>
        <v>-1152</v>
      </c>
      <c r="Y18" s="289">
        <f t="shared" si="5"/>
        <v>4.596537474610482</v>
      </c>
      <c r="Z18" s="286">
        <v>5689</v>
      </c>
      <c r="AA18" s="286">
        <v>4754</v>
      </c>
      <c r="AB18" s="282">
        <f t="shared" si="6"/>
        <v>-935</v>
      </c>
      <c r="AC18" s="283">
        <f t="shared" si="7"/>
        <v>5.103158075527598</v>
      </c>
      <c r="AD18" s="11"/>
    </row>
    <row r="19" spans="1:30" s="9" customFormat="1" ht="18" customHeight="1">
      <c r="A19" s="275"/>
      <c r="B19" s="23" t="s">
        <v>22</v>
      </c>
      <c r="C19" s="334" t="s">
        <v>1277</v>
      </c>
      <c r="D19" s="334"/>
      <c r="E19" s="16"/>
      <c r="F19" s="256">
        <v>51779</v>
      </c>
      <c r="G19" s="256">
        <v>47128</v>
      </c>
      <c r="H19" s="282">
        <f t="shared" si="0"/>
        <v>-4651</v>
      </c>
      <c r="I19" s="289">
        <f t="shared" si="1"/>
        <v>24.025897886875175</v>
      </c>
      <c r="J19" s="256">
        <v>2411</v>
      </c>
      <c r="K19" s="256">
        <v>2009</v>
      </c>
      <c r="L19" s="282">
        <f t="shared" si="8"/>
        <v>-402</v>
      </c>
      <c r="M19" s="289">
        <f t="shared" si="9"/>
        <v>21.036649214659686</v>
      </c>
      <c r="N19" s="256">
        <v>986</v>
      </c>
      <c r="O19" s="256">
        <v>995</v>
      </c>
      <c r="P19" s="282">
        <f t="shared" si="10"/>
        <v>9</v>
      </c>
      <c r="Q19" s="289">
        <f t="shared" si="11"/>
        <v>27.156113537117903</v>
      </c>
      <c r="R19" s="256">
        <v>42881</v>
      </c>
      <c r="S19" s="256">
        <v>39306</v>
      </c>
      <c r="T19" s="282">
        <f t="shared" si="2"/>
        <v>-3575</v>
      </c>
      <c r="U19" s="289">
        <f t="shared" si="3"/>
        <v>23.571390019969655</v>
      </c>
      <c r="V19" s="257">
        <v>40380</v>
      </c>
      <c r="W19" s="257">
        <v>36675</v>
      </c>
      <c r="X19" s="282">
        <f t="shared" si="4"/>
        <v>-3705</v>
      </c>
      <c r="Y19" s="289">
        <f t="shared" si="5"/>
        <v>23.35198945578881</v>
      </c>
      <c r="Z19" s="257">
        <v>23955</v>
      </c>
      <c r="AA19" s="257">
        <v>20737</v>
      </c>
      <c r="AB19" s="282">
        <f t="shared" si="6"/>
        <v>-3218</v>
      </c>
      <c r="AC19" s="283">
        <f t="shared" si="7"/>
        <v>22.26003134459735</v>
      </c>
      <c r="AD19" s="11"/>
    </row>
    <row r="20" spans="1:30" s="9" customFormat="1" ht="18" customHeight="1">
      <c r="A20" s="275"/>
      <c r="B20" s="23" t="s">
        <v>23</v>
      </c>
      <c r="C20" s="334" t="s">
        <v>1278</v>
      </c>
      <c r="D20" s="334"/>
      <c r="E20" s="16"/>
      <c r="F20" s="256">
        <v>10063</v>
      </c>
      <c r="G20" s="256">
        <v>9402</v>
      </c>
      <c r="H20" s="282">
        <f t="shared" si="0"/>
        <v>-661</v>
      </c>
      <c r="I20" s="289">
        <f t="shared" si="1"/>
        <v>4.793148275598378</v>
      </c>
      <c r="J20" s="256">
        <v>33</v>
      </c>
      <c r="K20" s="256">
        <v>19</v>
      </c>
      <c r="L20" s="282">
        <f t="shared" si="8"/>
        <v>-14</v>
      </c>
      <c r="M20" s="289">
        <f t="shared" si="9"/>
        <v>0.19895287958115182</v>
      </c>
      <c r="N20" s="256">
        <v>4</v>
      </c>
      <c r="O20" s="256">
        <v>8</v>
      </c>
      <c r="P20" s="282">
        <f t="shared" si="10"/>
        <v>4</v>
      </c>
      <c r="Q20" s="289">
        <f t="shared" si="11"/>
        <v>0.21834061135371177</v>
      </c>
      <c r="R20" s="256">
        <v>9590</v>
      </c>
      <c r="S20" s="256">
        <v>8997</v>
      </c>
      <c r="T20" s="282">
        <f t="shared" si="2"/>
        <v>-593</v>
      </c>
      <c r="U20" s="289">
        <f t="shared" si="3"/>
        <v>5.3954051801167</v>
      </c>
      <c r="V20" s="257">
        <v>9518</v>
      </c>
      <c r="W20" s="257">
        <v>8951</v>
      </c>
      <c r="X20" s="282">
        <f t="shared" si="4"/>
        <v>-567</v>
      </c>
      <c r="Y20" s="289">
        <f t="shared" si="5"/>
        <v>5.699349900988839</v>
      </c>
      <c r="Z20" s="286">
        <v>7460</v>
      </c>
      <c r="AA20" s="286">
        <v>6917</v>
      </c>
      <c r="AB20" s="282">
        <f t="shared" si="6"/>
        <v>-543</v>
      </c>
      <c r="AC20" s="283">
        <f t="shared" si="7"/>
        <v>7.425019858734623</v>
      </c>
      <c r="AD20" s="11"/>
    </row>
    <row r="21" spans="1:30" s="9" customFormat="1" ht="18" customHeight="1">
      <c r="A21" s="275"/>
      <c r="B21" s="23" t="s">
        <v>24</v>
      </c>
      <c r="C21" s="334" t="s">
        <v>25</v>
      </c>
      <c r="D21" s="334"/>
      <c r="E21" s="16"/>
      <c r="F21" s="256">
        <v>5555</v>
      </c>
      <c r="G21" s="256">
        <v>5136</v>
      </c>
      <c r="H21" s="282">
        <f t="shared" si="0"/>
        <v>-419</v>
      </c>
      <c r="I21" s="289">
        <f t="shared" si="1"/>
        <v>2.6183375391909456</v>
      </c>
      <c r="J21" s="256">
        <v>1029</v>
      </c>
      <c r="K21" s="256">
        <v>926</v>
      </c>
      <c r="L21" s="282">
        <f t="shared" si="8"/>
        <v>-103</v>
      </c>
      <c r="M21" s="289">
        <f t="shared" si="9"/>
        <v>9.69633507853403</v>
      </c>
      <c r="N21" s="256">
        <v>301</v>
      </c>
      <c r="O21" s="256">
        <v>324</v>
      </c>
      <c r="P21" s="282">
        <f t="shared" si="10"/>
        <v>23</v>
      </c>
      <c r="Q21" s="289">
        <f t="shared" si="11"/>
        <v>8.842794759825328</v>
      </c>
      <c r="R21" s="256">
        <v>2799</v>
      </c>
      <c r="S21" s="256">
        <v>2589</v>
      </c>
      <c r="T21" s="282">
        <f t="shared" si="2"/>
        <v>-210</v>
      </c>
      <c r="U21" s="289">
        <f t="shared" si="3"/>
        <v>1.5525957553987035</v>
      </c>
      <c r="V21" s="257">
        <v>2693</v>
      </c>
      <c r="W21" s="257">
        <v>2504</v>
      </c>
      <c r="X21" s="282">
        <f t="shared" si="4"/>
        <v>-189</v>
      </c>
      <c r="Y21" s="289">
        <f t="shared" si="5"/>
        <v>1.5943662330550834</v>
      </c>
      <c r="Z21" s="286">
        <v>1838</v>
      </c>
      <c r="AA21" s="286">
        <v>1596</v>
      </c>
      <c r="AB21" s="282">
        <f t="shared" si="6"/>
        <v>-242</v>
      </c>
      <c r="AC21" s="283">
        <f t="shared" si="7"/>
        <v>1.7132184031430475</v>
      </c>
      <c r="AD21" s="11"/>
    </row>
    <row r="22" spans="1:30" s="9" customFormat="1" ht="28.5" customHeight="1">
      <c r="A22" s="275"/>
      <c r="B22" s="23" t="s">
        <v>26</v>
      </c>
      <c r="C22" s="334" t="s">
        <v>27</v>
      </c>
      <c r="D22" s="334"/>
      <c r="E22" s="16"/>
      <c r="F22" s="256">
        <v>6918</v>
      </c>
      <c r="G22" s="256">
        <v>6841</v>
      </c>
      <c r="H22" s="282">
        <f t="shared" si="0"/>
        <v>-77</v>
      </c>
      <c r="I22" s="289">
        <f t="shared" si="1"/>
        <v>3.4875481124620835</v>
      </c>
      <c r="J22" s="256">
        <v>538</v>
      </c>
      <c r="K22" s="256">
        <v>516</v>
      </c>
      <c r="L22" s="282">
        <f t="shared" si="8"/>
        <v>-22</v>
      </c>
      <c r="M22" s="289">
        <f t="shared" si="9"/>
        <v>5.403141361256544</v>
      </c>
      <c r="N22" s="256">
        <v>81</v>
      </c>
      <c r="O22" s="256">
        <v>104</v>
      </c>
      <c r="P22" s="282">
        <f t="shared" si="10"/>
        <v>23</v>
      </c>
      <c r="Q22" s="289">
        <f t="shared" si="11"/>
        <v>2.8384279475982535</v>
      </c>
      <c r="R22" s="256">
        <v>5479</v>
      </c>
      <c r="S22" s="256">
        <v>5471</v>
      </c>
      <c r="T22" s="282">
        <f t="shared" si="2"/>
        <v>-8</v>
      </c>
      <c r="U22" s="289">
        <f t="shared" si="3"/>
        <v>3.280900493544344</v>
      </c>
      <c r="V22" s="257">
        <v>5322</v>
      </c>
      <c r="W22" s="257">
        <v>5282</v>
      </c>
      <c r="X22" s="282">
        <f t="shared" si="4"/>
        <v>-40</v>
      </c>
      <c r="Y22" s="289">
        <f t="shared" si="5"/>
        <v>3.363195863816673</v>
      </c>
      <c r="Z22" s="286">
        <v>4414</v>
      </c>
      <c r="AA22" s="286">
        <v>4413</v>
      </c>
      <c r="AB22" s="282">
        <f t="shared" si="6"/>
        <v>-1</v>
      </c>
      <c r="AC22" s="283">
        <f t="shared" si="7"/>
        <v>4.737113291397411</v>
      </c>
      <c r="AD22" s="11"/>
    </row>
    <row r="23" spans="1:29" s="9" customFormat="1" ht="19.5" customHeight="1">
      <c r="A23" s="275"/>
      <c r="B23" s="23" t="s">
        <v>28</v>
      </c>
      <c r="C23" s="334" t="s">
        <v>29</v>
      </c>
      <c r="D23" s="334"/>
      <c r="E23" s="16"/>
      <c r="F23" s="256">
        <v>21666</v>
      </c>
      <c r="G23" s="256">
        <v>20363</v>
      </c>
      <c r="H23" s="282">
        <f t="shared" si="0"/>
        <v>-1303</v>
      </c>
      <c r="I23" s="289">
        <f t="shared" si="1"/>
        <v>10.381076189747903</v>
      </c>
      <c r="J23" s="256">
        <v>2350</v>
      </c>
      <c r="K23" s="256">
        <v>2068</v>
      </c>
      <c r="L23" s="282">
        <f t="shared" si="8"/>
        <v>-282</v>
      </c>
      <c r="M23" s="289">
        <f t="shared" si="9"/>
        <v>21.654450261780106</v>
      </c>
      <c r="N23" s="256">
        <v>795</v>
      </c>
      <c r="O23" s="256">
        <v>848</v>
      </c>
      <c r="P23" s="282">
        <f t="shared" si="10"/>
        <v>53</v>
      </c>
      <c r="Q23" s="289">
        <f t="shared" si="11"/>
        <v>23.144104803493452</v>
      </c>
      <c r="R23" s="256">
        <v>17752</v>
      </c>
      <c r="S23" s="256">
        <v>16723</v>
      </c>
      <c r="T23" s="282">
        <f t="shared" si="2"/>
        <v>-1029</v>
      </c>
      <c r="U23" s="289">
        <f t="shared" si="3"/>
        <v>10.028605182515458</v>
      </c>
      <c r="V23" s="257">
        <v>15337</v>
      </c>
      <c r="W23" s="257">
        <v>15021</v>
      </c>
      <c r="X23" s="282">
        <f t="shared" si="4"/>
        <v>-316</v>
      </c>
      <c r="Y23" s="289">
        <f t="shared" si="5"/>
        <v>9.564287215143933</v>
      </c>
      <c r="Z23" s="286">
        <v>3732</v>
      </c>
      <c r="AA23" s="286">
        <v>3252</v>
      </c>
      <c r="AB23" s="282">
        <f t="shared" si="6"/>
        <v>-480</v>
      </c>
      <c r="AC23" s="283">
        <f t="shared" si="7"/>
        <v>3.4908435131711713</v>
      </c>
    </row>
    <row r="24" spans="1:29" s="24" customFormat="1" ht="18" customHeight="1">
      <c r="A24" s="275"/>
      <c r="B24" s="23" t="s">
        <v>30</v>
      </c>
      <c r="C24" s="334" t="s">
        <v>31</v>
      </c>
      <c r="D24" s="334"/>
      <c r="E24" s="16"/>
      <c r="F24" s="256">
        <v>13315</v>
      </c>
      <c r="G24" s="256">
        <v>13302</v>
      </c>
      <c r="H24" s="282">
        <f t="shared" si="0"/>
        <v>-13</v>
      </c>
      <c r="I24" s="289">
        <f t="shared" si="1"/>
        <v>6.781371874283093</v>
      </c>
      <c r="J24" s="256">
        <v>1438</v>
      </c>
      <c r="K24" s="256">
        <v>1311</v>
      </c>
      <c r="L24" s="282">
        <f t="shared" si="8"/>
        <v>-127</v>
      </c>
      <c r="M24" s="289">
        <f t="shared" si="9"/>
        <v>13.727748691099476</v>
      </c>
      <c r="N24" s="256">
        <v>348</v>
      </c>
      <c r="O24" s="256">
        <v>402</v>
      </c>
      <c r="P24" s="282">
        <f t="shared" si="10"/>
        <v>54</v>
      </c>
      <c r="Q24" s="289">
        <f t="shared" si="11"/>
        <v>10.971615720524017</v>
      </c>
      <c r="R24" s="256">
        <v>10872</v>
      </c>
      <c r="S24" s="256">
        <v>11000</v>
      </c>
      <c r="T24" s="282">
        <f t="shared" si="2"/>
        <v>128</v>
      </c>
      <c r="U24" s="289">
        <f t="shared" si="3"/>
        <v>6.5965829700215295</v>
      </c>
      <c r="V24" s="257">
        <v>10168</v>
      </c>
      <c r="W24" s="257">
        <v>10321</v>
      </c>
      <c r="X24" s="282">
        <f t="shared" si="4"/>
        <v>153</v>
      </c>
      <c r="Y24" s="289">
        <f t="shared" si="5"/>
        <v>6.571666889521372</v>
      </c>
      <c r="Z24" s="286">
        <v>4800</v>
      </c>
      <c r="AA24" s="286">
        <v>4843</v>
      </c>
      <c r="AB24" s="282">
        <f t="shared" si="6"/>
        <v>43</v>
      </c>
      <c r="AC24" s="283">
        <f t="shared" si="7"/>
        <v>5.198694690740462</v>
      </c>
    </row>
    <row r="25" spans="1:29" s="24" customFormat="1" ht="18" customHeight="1">
      <c r="A25" s="275"/>
      <c r="B25" s="23" t="s">
        <v>32</v>
      </c>
      <c r="C25" s="334" t="s">
        <v>33</v>
      </c>
      <c r="D25" s="334"/>
      <c r="E25" s="16"/>
      <c r="F25" s="256">
        <v>7935</v>
      </c>
      <c r="G25" s="256">
        <v>7817</v>
      </c>
      <c r="H25" s="282">
        <f t="shared" si="0"/>
        <v>-118</v>
      </c>
      <c r="I25" s="289">
        <f t="shared" si="1"/>
        <v>3.9851138130560013</v>
      </c>
      <c r="J25" s="256">
        <v>316</v>
      </c>
      <c r="K25" s="256">
        <v>317</v>
      </c>
      <c r="L25" s="282">
        <f t="shared" si="8"/>
        <v>1</v>
      </c>
      <c r="M25" s="289">
        <f t="shared" si="9"/>
        <v>3.3193717277486914</v>
      </c>
      <c r="N25" s="256">
        <v>69</v>
      </c>
      <c r="O25" s="256">
        <v>59</v>
      </c>
      <c r="P25" s="282">
        <f t="shared" si="10"/>
        <v>-10</v>
      </c>
      <c r="Q25" s="289">
        <f t="shared" si="11"/>
        <v>1.6102620087336244</v>
      </c>
      <c r="R25" s="256">
        <v>7330</v>
      </c>
      <c r="S25" s="256">
        <v>7255</v>
      </c>
      <c r="T25" s="282">
        <f t="shared" si="2"/>
        <v>-75</v>
      </c>
      <c r="U25" s="289">
        <f t="shared" si="3"/>
        <v>4.350746313409654</v>
      </c>
      <c r="V25" s="257">
        <v>6470</v>
      </c>
      <c r="W25" s="257">
        <v>6212</v>
      </c>
      <c r="X25" s="282">
        <f t="shared" si="4"/>
        <v>-258</v>
      </c>
      <c r="Y25" s="289">
        <f t="shared" si="5"/>
        <v>3.9553526516526265</v>
      </c>
      <c r="Z25" s="286">
        <v>3730</v>
      </c>
      <c r="AA25" s="286">
        <v>3572</v>
      </c>
      <c r="AB25" s="282">
        <f t="shared" si="6"/>
        <v>-158</v>
      </c>
      <c r="AC25" s="283">
        <f t="shared" si="7"/>
        <v>3.834345949891582</v>
      </c>
    </row>
    <row r="26" spans="1:29" s="24" customFormat="1" ht="18" customHeight="1">
      <c r="A26" s="275"/>
      <c r="B26" s="23" t="s">
        <v>34</v>
      </c>
      <c r="C26" s="334" t="s">
        <v>35</v>
      </c>
      <c r="D26" s="334"/>
      <c r="E26" s="16"/>
      <c r="F26" s="256">
        <v>20524</v>
      </c>
      <c r="G26" s="256">
        <v>23077</v>
      </c>
      <c r="H26" s="282">
        <f t="shared" si="0"/>
        <v>2553</v>
      </c>
      <c r="I26" s="289">
        <f t="shared" si="1"/>
        <v>11.764675894063368</v>
      </c>
      <c r="J26" s="256">
        <v>766</v>
      </c>
      <c r="K26" s="256">
        <v>751</v>
      </c>
      <c r="L26" s="282">
        <f t="shared" si="8"/>
        <v>-15</v>
      </c>
      <c r="M26" s="289">
        <f t="shared" si="9"/>
        <v>7.863874345549739</v>
      </c>
      <c r="N26" s="256">
        <v>139</v>
      </c>
      <c r="O26" s="256">
        <v>159</v>
      </c>
      <c r="P26" s="282">
        <f t="shared" si="10"/>
        <v>20</v>
      </c>
      <c r="Q26" s="289">
        <f t="shared" si="11"/>
        <v>4.3395196506550215</v>
      </c>
      <c r="R26" s="256">
        <v>18825</v>
      </c>
      <c r="S26" s="256">
        <v>21345</v>
      </c>
      <c r="T26" s="282">
        <f t="shared" si="2"/>
        <v>2520</v>
      </c>
      <c r="U26" s="289">
        <f t="shared" si="3"/>
        <v>12.80036940864632</v>
      </c>
      <c r="V26" s="257">
        <v>17876</v>
      </c>
      <c r="W26" s="257">
        <v>20558</v>
      </c>
      <c r="X26" s="282">
        <f t="shared" si="4"/>
        <v>2682</v>
      </c>
      <c r="Y26" s="289">
        <f t="shared" si="5"/>
        <v>13.08984864981885</v>
      </c>
      <c r="Z26" s="286">
        <v>11721</v>
      </c>
      <c r="AA26" s="286">
        <v>13003</v>
      </c>
      <c r="AB26" s="282">
        <f t="shared" si="6"/>
        <v>1282</v>
      </c>
      <c r="AC26" s="283">
        <f t="shared" si="7"/>
        <v>13.95800682711093</v>
      </c>
    </row>
    <row r="27" spans="1:29" s="24" customFormat="1" ht="18" customHeight="1">
      <c r="A27" s="275"/>
      <c r="B27" s="23" t="s">
        <v>36</v>
      </c>
      <c r="C27" s="334" t="s">
        <v>0</v>
      </c>
      <c r="D27" s="334"/>
      <c r="E27" s="16"/>
      <c r="F27" s="256">
        <v>1288</v>
      </c>
      <c r="G27" s="256">
        <v>1320</v>
      </c>
      <c r="H27" s="282">
        <f t="shared" si="0"/>
        <v>32</v>
      </c>
      <c r="I27" s="289">
        <f t="shared" si="1"/>
        <v>0.6729372180163646</v>
      </c>
      <c r="J27" s="256">
        <v>4</v>
      </c>
      <c r="K27" s="256">
        <v>4</v>
      </c>
      <c r="L27" s="282">
        <f t="shared" si="8"/>
        <v>0</v>
      </c>
      <c r="M27" s="289">
        <f t="shared" si="9"/>
        <v>0.0418848167539267</v>
      </c>
      <c r="N27" s="256">
        <v>1</v>
      </c>
      <c r="O27" s="256">
        <v>2</v>
      </c>
      <c r="P27" s="282">
        <f t="shared" si="10"/>
        <v>1</v>
      </c>
      <c r="Q27" s="289">
        <f t="shared" si="11"/>
        <v>0.05458515283842794</v>
      </c>
      <c r="R27" s="256">
        <v>1199</v>
      </c>
      <c r="S27" s="256">
        <v>1271</v>
      </c>
      <c r="T27" s="282">
        <f t="shared" si="2"/>
        <v>72</v>
      </c>
      <c r="U27" s="289">
        <f t="shared" si="3"/>
        <v>0.762205177717942</v>
      </c>
      <c r="V27" s="257">
        <v>1180</v>
      </c>
      <c r="W27" s="257">
        <v>1205</v>
      </c>
      <c r="X27" s="282">
        <f t="shared" si="4"/>
        <v>25</v>
      </c>
      <c r="Y27" s="289">
        <f t="shared" si="5"/>
        <v>0.7672569132713161</v>
      </c>
      <c r="Z27" s="286">
        <v>943</v>
      </c>
      <c r="AA27" s="286">
        <v>948</v>
      </c>
      <c r="AB27" s="282">
        <f t="shared" si="6"/>
        <v>5</v>
      </c>
      <c r="AC27" s="283">
        <f t="shared" si="7"/>
        <v>1.017625968784216</v>
      </c>
    </row>
    <row r="28" spans="1:29" s="9" customFormat="1" ht="13.5">
      <c r="A28" s="275"/>
      <c r="B28" s="23" t="s">
        <v>1347</v>
      </c>
      <c r="C28" s="333" t="s">
        <v>1346</v>
      </c>
      <c r="D28" s="334"/>
      <c r="E28" s="16"/>
      <c r="F28" s="256">
        <v>18984</v>
      </c>
      <c r="G28" s="256">
        <v>18686</v>
      </c>
      <c r="H28" s="282">
        <f t="shared" si="0"/>
        <v>-298</v>
      </c>
      <c r="I28" s="289">
        <f t="shared" si="1"/>
        <v>9.526140042313475</v>
      </c>
      <c r="J28" s="256">
        <v>319</v>
      </c>
      <c r="K28" s="256">
        <v>310</v>
      </c>
      <c r="L28" s="282">
        <f t="shared" si="8"/>
        <v>-9</v>
      </c>
      <c r="M28" s="289">
        <f t="shared" si="9"/>
        <v>3.2460732984293195</v>
      </c>
      <c r="N28" s="256">
        <v>110</v>
      </c>
      <c r="O28" s="256">
        <v>135</v>
      </c>
      <c r="P28" s="282">
        <f t="shared" si="10"/>
        <v>25</v>
      </c>
      <c r="Q28" s="289">
        <f t="shared" si="11"/>
        <v>3.6844978165938866</v>
      </c>
      <c r="R28" s="256">
        <v>17006</v>
      </c>
      <c r="S28" s="256">
        <v>16685</v>
      </c>
      <c r="T28" s="282">
        <f t="shared" si="2"/>
        <v>-321</v>
      </c>
      <c r="U28" s="289">
        <f t="shared" si="3"/>
        <v>10.005816986800838</v>
      </c>
      <c r="V28" s="257">
        <v>16139</v>
      </c>
      <c r="W28" s="257">
        <v>15369</v>
      </c>
      <c r="X28" s="282">
        <f t="shared" si="4"/>
        <v>-770</v>
      </c>
      <c r="Y28" s="289">
        <f t="shared" si="5"/>
        <v>9.785868464785773</v>
      </c>
      <c r="Z28" s="286">
        <v>8342</v>
      </c>
      <c r="AA28" s="286">
        <v>7364</v>
      </c>
      <c r="AB28" s="282">
        <f t="shared" si="6"/>
        <v>-978</v>
      </c>
      <c r="AC28" s="283">
        <f t="shared" si="7"/>
        <v>7.904849825028447</v>
      </c>
    </row>
    <row r="29" spans="1:29" s="9" customFormat="1" ht="14.25" thickBot="1">
      <c r="A29" s="279"/>
      <c r="B29" s="25"/>
      <c r="C29" s="25"/>
      <c r="D29" s="25"/>
      <c r="E29" s="2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1"/>
      <c r="X29" s="40"/>
      <c r="Y29" s="40"/>
      <c r="Z29" s="287"/>
      <c r="AA29" s="41"/>
      <c r="AB29" s="40"/>
      <c r="AC29" s="280"/>
    </row>
    <row r="30" spans="1:29" s="9" customFormat="1" ht="13.5">
      <c r="A30" s="27" t="s">
        <v>1352</v>
      </c>
      <c r="B30" s="24"/>
      <c r="C30" s="28"/>
      <c r="D30" s="29"/>
      <c r="E30" s="3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9" customFormat="1" ht="13.5">
      <c r="A31" s="27"/>
      <c r="B31" s="24"/>
      <c r="C31" s="28"/>
      <c r="D31" s="28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9" customFormat="1" ht="13.5">
      <c r="A32" s="27"/>
      <c r="B32" s="24"/>
      <c r="C32" s="24"/>
      <c r="D32" s="24"/>
      <c r="E32" s="24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2:29" s="9" customFormat="1" ht="13.5">
      <c r="B33" s="24"/>
      <c r="C33" s="24"/>
      <c r="D33" s="24"/>
      <c r="E33" s="24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9" customFormat="1" ht="13.5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2"/>
      <c r="M34" s="32"/>
      <c r="N34" s="34"/>
      <c r="O34" s="34"/>
      <c r="P34" s="32"/>
      <c r="Q34" s="32"/>
      <c r="R34" s="35"/>
      <c r="S34" s="35"/>
      <c r="T34" s="32"/>
      <c r="U34" s="32"/>
      <c r="V34" s="35"/>
      <c r="W34" s="35"/>
      <c r="X34" s="32"/>
      <c r="Y34" s="32"/>
      <c r="AA34" s="35"/>
      <c r="AB34" s="32"/>
      <c r="AC34" s="32"/>
    </row>
    <row r="35" spans="1:29" s="9" customFormat="1" ht="13.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2"/>
      <c r="M35" s="32"/>
      <c r="N35" s="34"/>
      <c r="O35" s="34"/>
      <c r="P35" s="32"/>
      <c r="Q35" s="32"/>
      <c r="R35" s="35"/>
      <c r="S35" s="35"/>
      <c r="T35" s="32"/>
      <c r="U35" s="32"/>
      <c r="V35" s="35"/>
      <c r="W35" s="35"/>
      <c r="X35" s="32"/>
      <c r="Y35" s="32"/>
      <c r="AA35" s="35"/>
      <c r="AB35" s="32"/>
      <c r="AC35" s="32"/>
    </row>
    <row r="36" spans="1:29" s="9" customFormat="1" ht="13.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2"/>
      <c r="M36" s="32"/>
      <c r="N36" s="34"/>
      <c r="O36" s="34"/>
      <c r="P36" s="32"/>
      <c r="Q36" s="32"/>
      <c r="R36" s="35"/>
      <c r="S36" s="35"/>
      <c r="T36" s="32"/>
      <c r="U36" s="32"/>
      <c r="V36" s="35"/>
      <c r="W36" s="35"/>
      <c r="X36" s="32"/>
      <c r="Y36" s="32"/>
      <c r="AA36" s="35"/>
      <c r="AB36" s="32"/>
      <c r="AC36" s="32"/>
    </row>
    <row r="37" spans="1:29" s="9" customFormat="1" ht="13.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2"/>
      <c r="M37" s="32"/>
      <c r="N37" s="34"/>
      <c r="O37" s="34"/>
      <c r="P37" s="32"/>
      <c r="Q37" s="32"/>
      <c r="R37" s="35"/>
      <c r="S37" s="35"/>
      <c r="T37" s="32"/>
      <c r="U37" s="32"/>
      <c r="V37" s="35"/>
      <c r="W37" s="35"/>
      <c r="X37" s="32"/>
      <c r="Y37" s="32"/>
      <c r="AA37" s="35"/>
      <c r="AB37" s="32"/>
      <c r="AC37" s="32"/>
    </row>
    <row r="38" spans="1:29" s="9" customFormat="1" ht="13.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2"/>
      <c r="M38" s="32"/>
      <c r="N38" s="34"/>
      <c r="O38" s="34"/>
      <c r="P38" s="32"/>
      <c r="Q38" s="32"/>
      <c r="R38" s="35"/>
      <c r="S38" s="35"/>
      <c r="T38" s="32"/>
      <c r="U38" s="32"/>
      <c r="V38" s="35"/>
      <c r="W38" s="35"/>
      <c r="X38" s="32"/>
      <c r="Y38" s="32"/>
      <c r="AA38" s="35"/>
      <c r="AB38" s="32"/>
      <c r="AC38" s="32"/>
    </row>
    <row r="39" spans="1:29" s="9" customFormat="1" ht="13.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2"/>
      <c r="M39" s="32"/>
      <c r="N39" s="34"/>
      <c r="O39" s="34"/>
      <c r="P39" s="32"/>
      <c r="Q39" s="32"/>
      <c r="R39" s="35"/>
      <c r="S39" s="35"/>
      <c r="T39" s="32"/>
      <c r="U39" s="32"/>
      <c r="V39" s="35"/>
      <c r="W39" s="35"/>
      <c r="X39" s="32"/>
      <c r="Y39" s="32"/>
      <c r="AA39" s="35"/>
      <c r="AB39" s="32"/>
      <c r="AC39" s="32"/>
    </row>
    <row r="40" spans="1:29" s="9" customFormat="1" ht="13.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2"/>
      <c r="M40" s="32"/>
      <c r="N40" s="34"/>
      <c r="O40" s="34"/>
      <c r="P40" s="32"/>
      <c r="Q40" s="32"/>
      <c r="R40" s="35"/>
      <c r="S40" s="35"/>
      <c r="T40" s="32"/>
      <c r="U40" s="32"/>
      <c r="V40" s="35"/>
      <c r="W40" s="35"/>
      <c r="X40" s="32"/>
      <c r="Y40" s="32"/>
      <c r="AA40" s="35"/>
      <c r="AB40" s="32"/>
      <c r="AC40" s="32"/>
    </row>
    <row r="41" spans="1:29" ht="13.5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2"/>
      <c r="M41" s="32"/>
      <c r="N41" s="34"/>
      <c r="O41" s="34"/>
      <c r="P41" s="32"/>
      <c r="Q41" s="32"/>
      <c r="R41" s="35"/>
      <c r="S41" s="35"/>
      <c r="T41" s="32"/>
      <c r="U41" s="32"/>
      <c r="V41" s="35"/>
      <c r="W41" s="35"/>
      <c r="X41" s="32"/>
      <c r="Y41" s="32"/>
      <c r="Z41" s="9"/>
      <c r="AA41" s="35"/>
      <c r="AB41" s="32"/>
      <c r="AC41" s="32"/>
    </row>
    <row r="42" spans="1:29" ht="13.5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2"/>
      <c r="M42" s="32"/>
      <c r="N42" s="34"/>
      <c r="O42" s="34"/>
      <c r="P42" s="32"/>
      <c r="Q42" s="32"/>
      <c r="R42" s="35"/>
      <c r="S42" s="35"/>
      <c r="T42" s="32"/>
      <c r="U42" s="32"/>
      <c r="V42" s="35"/>
      <c r="W42" s="35"/>
      <c r="X42" s="32"/>
      <c r="Y42" s="32"/>
      <c r="Z42" s="9"/>
      <c r="AA42" s="35"/>
      <c r="AB42" s="32"/>
      <c r="AC42" s="32"/>
    </row>
    <row r="43" spans="1:29" ht="13.5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2"/>
      <c r="M43" s="32"/>
      <c r="N43" s="34"/>
      <c r="O43" s="34"/>
      <c r="P43" s="32"/>
      <c r="Q43" s="32"/>
      <c r="R43" s="35"/>
      <c r="S43" s="35"/>
      <c r="T43" s="32"/>
      <c r="U43" s="32"/>
      <c r="V43" s="35"/>
      <c r="W43" s="35"/>
      <c r="X43" s="32"/>
      <c r="Y43" s="32"/>
      <c r="Z43" s="9"/>
      <c r="AA43" s="35"/>
      <c r="AB43" s="32"/>
      <c r="AC43" s="32"/>
    </row>
    <row r="44" spans="1:29" ht="13.5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33"/>
      <c r="L44" s="32"/>
      <c r="M44" s="32"/>
      <c r="N44" s="34"/>
      <c r="O44" s="34"/>
      <c r="P44" s="32"/>
      <c r="Q44" s="32"/>
      <c r="R44" s="35"/>
      <c r="S44" s="35"/>
      <c r="T44" s="32"/>
      <c r="U44" s="32"/>
      <c r="V44" s="35"/>
      <c r="W44" s="35"/>
      <c r="X44" s="32"/>
      <c r="Y44" s="32"/>
      <c r="Z44" s="9"/>
      <c r="AA44" s="35"/>
      <c r="AB44" s="32"/>
      <c r="AC44" s="32"/>
    </row>
    <row r="45" spans="1:29" ht="13.5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2"/>
      <c r="M45" s="32"/>
      <c r="N45" s="34"/>
      <c r="O45" s="34"/>
      <c r="P45" s="32"/>
      <c r="Q45" s="32"/>
      <c r="R45" s="35"/>
      <c r="S45" s="35"/>
      <c r="T45" s="32"/>
      <c r="U45" s="32"/>
      <c r="V45" s="35"/>
      <c r="W45" s="35"/>
      <c r="X45" s="32"/>
      <c r="Y45" s="32"/>
      <c r="Z45" s="9"/>
      <c r="AA45" s="35"/>
      <c r="AB45" s="32"/>
      <c r="AC45" s="32"/>
    </row>
    <row r="46" spans="1:29" ht="13.5">
      <c r="A46" s="32"/>
      <c r="B46" s="32"/>
      <c r="C46" s="32"/>
      <c r="D46" s="32"/>
      <c r="E46" s="32"/>
      <c r="F46" s="32"/>
      <c r="G46" s="32"/>
      <c r="H46" s="32"/>
      <c r="I46" s="32"/>
      <c r="J46" s="33"/>
      <c r="K46" s="33"/>
      <c r="L46" s="32"/>
      <c r="M46" s="32"/>
      <c r="N46" s="34"/>
      <c r="O46" s="34"/>
      <c r="P46" s="32"/>
      <c r="Q46" s="32"/>
      <c r="R46" s="35"/>
      <c r="S46" s="35"/>
      <c r="T46" s="32"/>
      <c r="U46" s="32"/>
      <c r="V46" s="35"/>
      <c r="W46" s="35"/>
      <c r="X46" s="32"/>
      <c r="Y46" s="32"/>
      <c r="Z46" s="9"/>
      <c r="AA46" s="35"/>
      <c r="AB46" s="32"/>
      <c r="AC46" s="32"/>
    </row>
  </sheetData>
  <sheetProtection/>
  <mergeCells count="51">
    <mergeCell ref="AB11:AB12"/>
    <mergeCell ref="W11:W12"/>
    <mergeCell ref="AA11:AA12"/>
    <mergeCell ref="V11:V12"/>
    <mergeCell ref="N4:Q6"/>
    <mergeCell ref="R4:U6"/>
    <mergeCell ref="V5:Y6"/>
    <mergeCell ref="Z6:AC6"/>
    <mergeCell ref="AC11:AC12"/>
    <mergeCell ref="Q11:Q12"/>
    <mergeCell ref="Y11:Y12"/>
    <mergeCell ref="C28:D28"/>
    <mergeCell ref="Z11:Z12"/>
    <mergeCell ref="P11:P12"/>
    <mergeCell ref="K11:K12"/>
    <mergeCell ref="O11:O12"/>
    <mergeCell ref="I11:I12"/>
    <mergeCell ref="C25:D25"/>
    <mergeCell ref="T11:T12"/>
    <mergeCell ref="C12:D12"/>
    <mergeCell ref="B3:D7"/>
    <mergeCell ref="G11:G12"/>
    <mergeCell ref="U11:U12"/>
    <mergeCell ref="X11:X12"/>
    <mergeCell ref="C26:D26"/>
    <mergeCell ref="L11:L12"/>
    <mergeCell ref="H11:H12"/>
    <mergeCell ref="F3:I6"/>
    <mergeCell ref="C13:D13"/>
    <mergeCell ref="C14:D14"/>
    <mergeCell ref="C15:D15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AC1"/>
    <mergeCell ref="S11:S12"/>
    <mergeCell ref="M11:M12"/>
    <mergeCell ref="B9:D9"/>
    <mergeCell ref="C11:D11"/>
    <mergeCell ref="F11:F12"/>
    <mergeCell ref="J11:J12"/>
    <mergeCell ref="N11:N12"/>
    <mergeCell ref="R11:R12"/>
    <mergeCell ref="J4:M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2"/>
  <colBreaks count="1" manualBreakCount="1">
    <brk id="17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2"/>
  <sheetViews>
    <sheetView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2" width="2.25390625" style="118" customWidth="1"/>
    <col min="3" max="3" width="2.25390625" style="36" customWidth="1"/>
    <col min="4" max="4" width="52.00390625" style="36" customWidth="1"/>
    <col min="5" max="5" width="5.625" style="36" customWidth="1"/>
    <col min="6" max="6" width="0.6171875" style="36" customWidth="1"/>
    <col min="7" max="7" width="9.50390625" style="48" bestFit="1" customWidth="1"/>
    <col min="8" max="8" width="10.50390625" style="48" bestFit="1" customWidth="1"/>
    <col min="9" max="12" width="9.50390625" style="48" bestFit="1" customWidth="1"/>
    <col min="13" max="22" width="9.50390625" style="207" bestFit="1" customWidth="1"/>
    <col min="23" max="23" width="9.50390625" style="48" bestFit="1" customWidth="1"/>
    <col min="24" max="16384" width="9.00390625" style="12" customWidth="1"/>
  </cols>
  <sheetData>
    <row r="1" spans="1:23" ht="18" customHeight="1">
      <c r="A1" s="332" t="s">
        <v>1338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2" ht="9" customHeight="1" thickBot="1">
      <c r="A2" s="44"/>
      <c r="B2" s="44"/>
      <c r="C2" s="45"/>
      <c r="D2" s="45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s="52" customFormat="1" ht="27" customHeight="1">
      <c r="A3" s="401" t="s">
        <v>39</v>
      </c>
      <c r="B3" s="401"/>
      <c r="C3" s="402"/>
      <c r="D3" s="403"/>
      <c r="E3" s="403"/>
      <c r="F3" s="50"/>
      <c r="G3" s="396" t="s">
        <v>40</v>
      </c>
      <c r="H3" s="396"/>
      <c r="I3" s="396" t="s">
        <v>41</v>
      </c>
      <c r="J3" s="396"/>
      <c r="K3" s="397" t="s">
        <v>42</v>
      </c>
      <c r="L3" s="397"/>
      <c r="M3" s="407" t="s">
        <v>43</v>
      </c>
      <c r="N3" s="396"/>
      <c r="O3" s="396" t="s">
        <v>44</v>
      </c>
      <c r="P3" s="396"/>
      <c r="Q3" s="396" t="s">
        <v>45</v>
      </c>
      <c r="R3" s="396"/>
      <c r="S3" s="396" t="s">
        <v>46</v>
      </c>
      <c r="T3" s="396"/>
      <c r="U3" s="396" t="s">
        <v>47</v>
      </c>
      <c r="V3" s="396"/>
      <c r="W3" s="51" t="s">
        <v>1314</v>
      </c>
    </row>
    <row r="4" spans="1:23" s="52" customFormat="1" ht="18" customHeight="1">
      <c r="A4" s="404"/>
      <c r="B4" s="404"/>
      <c r="C4" s="405"/>
      <c r="D4" s="406"/>
      <c r="E4" s="406"/>
      <c r="F4" s="49"/>
      <c r="G4" s="53" t="s">
        <v>49</v>
      </c>
      <c r="H4" s="53" t="s">
        <v>50</v>
      </c>
      <c r="I4" s="53" t="s">
        <v>49</v>
      </c>
      <c r="J4" s="53" t="s">
        <v>50</v>
      </c>
      <c r="K4" s="53" t="s">
        <v>49</v>
      </c>
      <c r="L4" s="54" t="s">
        <v>50</v>
      </c>
      <c r="M4" s="55" t="s">
        <v>49</v>
      </c>
      <c r="N4" s="53" t="s">
        <v>50</v>
      </c>
      <c r="O4" s="53" t="s">
        <v>49</v>
      </c>
      <c r="P4" s="53" t="s">
        <v>50</v>
      </c>
      <c r="Q4" s="53" t="s">
        <v>49</v>
      </c>
      <c r="R4" s="53" t="s">
        <v>50</v>
      </c>
      <c r="S4" s="53" t="s">
        <v>49</v>
      </c>
      <c r="T4" s="53" t="s">
        <v>50</v>
      </c>
      <c r="U4" s="53" t="s">
        <v>49</v>
      </c>
      <c r="V4" s="54" t="s">
        <v>50</v>
      </c>
      <c r="W4" s="56" t="s">
        <v>49</v>
      </c>
    </row>
    <row r="5" spans="1:23" s="64" customFormat="1" ht="3" customHeight="1">
      <c r="A5" s="57"/>
      <c r="B5" s="57"/>
      <c r="C5" s="58"/>
      <c r="D5" s="58"/>
      <c r="E5" s="59"/>
      <c r="F5" s="60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s="261" customFormat="1" ht="15" customHeight="1">
      <c r="A6" s="410" t="s">
        <v>51</v>
      </c>
      <c r="B6" s="410"/>
      <c r="C6" s="410"/>
      <c r="D6" s="410"/>
      <c r="E6" s="410"/>
      <c r="F6" s="411"/>
      <c r="G6" s="264">
        <f aca="true" t="shared" si="0" ref="G6:W6">G8+G11+G14+G16+G21+G47+G52+G67+G77+G92+G100+G105+G111+G116+G128+G131+G136+G139</f>
        <v>22138</v>
      </c>
      <c r="H6" s="264">
        <f t="shared" si="0"/>
        <v>196155</v>
      </c>
      <c r="I6" s="264">
        <f t="shared" si="0"/>
        <v>13508</v>
      </c>
      <c r="J6" s="264">
        <f t="shared" si="0"/>
        <v>29443</v>
      </c>
      <c r="K6" s="264">
        <f t="shared" si="0"/>
        <v>4250</v>
      </c>
      <c r="L6" s="264">
        <f t="shared" si="0"/>
        <v>27775</v>
      </c>
      <c r="M6" s="264">
        <f t="shared" si="0"/>
        <v>2434</v>
      </c>
      <c r="N6" s="264">
        <f t="shared" si="0"/>
        <v>33013</v>
      </c>
      <c r="O6" s="264">
        <f t="shared" si="0"/>
        <v>793</v>
      </c>
      <c r="P6" s="264">
        <f t="shared" si="0"/>
        <v>18882</v>
      </c>
      <c r="Q6" s="264">
        <f t="shared" si="0"/>
        <v>562</v>
      </c>
      <c r="R6" s="264">
        <f t="shared" si="0"/>
        <v>21175</v>
      </c>
      <c r="S6" s="264">
        <f t="shared" si="0"/>
        <v>337</v>
      </c>
      <c r="T6" s="264">
        <f t="shared" si="0"/>
        <v>22856</v>
      </c>
      <c r="U6" s="264">
        <f t="shared" si="0"/>
        <v>169</v>
      </c>
      <c r="V6" s="264">
        <f t="shared" si="0"/>
        <v>43011</v>
      </c>
      <c r="W6" s="265">
        <f t="shared" si="0"/>
        <v>85</v>
      </c>
    </row>
    <row r="7" spans="1:23" s="263" customFormat="1" ht="7.5" customHeight="1">
      <c r="A7" s="68"/>
      <c r="B7" s="68"/>
      <c r="C7" s="262"/>
      <c r="D7" s="262"/>
      <c r="E7" s="69"/>
      <c r="F7" s="70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</row>
    <row r="8" spans="1:23" s="261" customFormat="1" ht="15" customHeight="1">
      <c r="A8" s="71" t="s">
        <v>6</v>
      </c>
      <c r="B8" s="71"/>
      <c r="C8" s="408" t="s">
        <v>52</v>
      </c>
      <c r="D8" s="408"/>
      <c r="E8" s="66"/>
      <c r="F8" s="72"/>
      <c r="G8" s="327">
        <f>SUM(G9:G10)</f>
        <v>43</v>
      </c>
      <c r="H8" s="264">
        <f>SUM(H9:H10)</f>
        <v>789</v>
      </c>
      <c r="I8" s="264">
        <f>SUM(I9:I10)</f>
        <v>8</v>
      </c>
      <c r="J8" s="264">
        <f aca="true" t="shared" si="1" ref="J8:W8">SUM(J9:J10)</f>
        <v>17</v>
      </c>
      <c r="K8" s="264">
        <f t="shared" si="1"/>
        <v>15</v>
      </c>
      <c r="L8" s="264">
        <f t="shared" si="1"/>
        <v>100</v>
      </c>
      <c r="M8" s="264">
        <f t="shared" si="1"/>
        <v>12</v>
      </c>
      <c r="N8" s="264">
        <f t="shared" si="1"/>
        <v>142</v>
      </c>
      <c r="O8" s="264">
        <f t="shared" si="1"/>
        <v>5</v>
      </c>
      <c r="P8" s="264">
        <f t="shared" si="1"/>
        <v>125</v>
      </c>
      <c r="Q8" s="264">
        <f t="shared" si="1"/>
        <v>1</v>
      </c>
      <c r="R8" s="264">
        <f t="shared" si="1"/>
        <v>33</v>
      </c>
      <c r="S8" s="264">
        <f t="shared" si="1"/>
        <v>1</v>
      </c>
      <c r="T8" s="264">
        <f t="shared" si="1"/>
        <v>52</v>
      </c>
      <c r="U8" s="264">
        <f t="shared" si="1"/>
        <v>1</v>
      </c>
      <c r="V8" s="264">
        <f t="shared" si="1"/>
        <v>320</v>
      </c>
      <c r="W8" s="264">
        <f t="shared" si="1"/>
        <v>0</v>
      </c>
    </row>
    <row r="9" spans="1:23" s="77" customFormat="1" ht="15" customHeight="1">
      <c r="A9" s="73"/>
      <c r="B9" s="412" t="s">
        <v>53</v>
      </c>
      <c r="C9" s="412"/>
      <c r="D9" s="386" t="s">
        <v>54</v>
      </c>
      <c r="E9" s="386"/>
      <c r="F9" s="17"/>
      <c r="G9" s="327">
        <f aca="true" t="shared" si="2" ref="G9:G19">I9+K9+M9+O9+Q9+S9+U9+W9</f>
        <v>33</v>
      </c>
      <c r="H9" s="264">
        <f>J9+L9+N9+P9+R9+T9+V9</f>
        <v>630</v>
      </c>
      <c r="I9" s="268">
        <v>6</v>
      </c>
      <c r="J9" s="268">
        <v>13</v>
      </c>
      <c r="K9" s="268">
        <v>14</v>
      </c>
      <c r="L9" s="268">
        <v>93</v>
      </c>
      <c r="M9" s="268">
        <v>8</v>
      </c>
      <c r="N9" s="268">
        <v>91</v>
      </c>
      <c r="O9" s="268">
        <v>3</v>
      </c>
      <c r="P9" s="268">
        <v>80</v>
      </c>
      <c r="Q9" s="268">
        <v>1</v>
      </c>
      <c r="R9" s="268">
        <v>33</v>
      </c>
      <c r="S9" s="268">
        <v>0</v>
      </c>
      <c r="T9" s="268">
        <v>0</v>
      </c>
      <c r="U9" s="268">
        <v>1</v>
      </c>
      <c r="V9" s="268">
        <v>320</v>
      </c>
      <c r="W9" s="268">
        <v>0</v>
      </c>
    </row>
    <row r="10" spans="1:23" s="67" customFormat="1" ht="15" customHeight="1">
      <c r="A10" s="71"/>
      <c r="B10" s="409" t="s">
        <v>55</v>
      </c>
      <c r="C10" s="409"/>
      <c r="D10" s="386" t="s">
        <v>56</v>
      </c>
      <c r="E10" s="386"/>
      <c r="F10" s="66"/>
      <c r="G10" s="327">
        <f t="shared" si="2"/>
        <v>10</v>
      </c>
      <c r="H10" s="264">
        <f>J10+L10+N10+P10+R10+T10+V10</f>
        <v>159</v>
      </c>
      <c r="I10" s="268">
        <v>2</v>
      </c>
      <c r="J10" s="268">
        <v>4</v>
      </c>
      <c r="K10" s="268">
        <v>1</v>
      </c>
      <c r="L10" s="268">
        <v>7</v>
      </c>
      <c r="M10" s="268">
        <v>4</v>
      </c>
      <c r="N10" s="268">
        <v>51</v>
      </c>
      <c r="O10" s="268">
        <v>2</v>
      </c>
      <c r="P10" s="268">
        <v>45</v>
      </c>
      <c r="Q10" s="268">
        <v>0</v>
      </c>
      <c r="R10" s="268">
        <v>0</v>
      </c>
      <c r="S10" s="268">
        <v>1</v>
      </c>
      <c r="T10" s="268">
        <v>52</v>
      </c>
      <c r="U10" s="268">
        <v>0</v>
      </c>
      <c r="V10" s="268">
        <v>0</v>
      </c>
      <c r="W10" s="268">
        <v>0</v>
      </c>
    </row>
    <row r="11" spans="1:23" s="261" customFormat="1" ht="15" customHeight="1">
      <c r="A11" s="71" t="s">
        <v>8</v>
      </c>
      <c r="B11" s="71"/>
      <c r="C11" s="408" t="s">
        <v>57</v>
      </c>
      <c r="D11" s="408"/>
      <c r="F11" s="66"/>
      <c r="G11" s="327">
        <f>SUM(G12:G13)</f>
        <v>1</v>
      </c>
      <c r="H11" s="264">
        <f aca="true" t="shared" si="3" ref="H11:V11">SUM(H12:H13)</f>
        <v>1</v>
      </c>
      <c r="I11" s="264">
        <f t="shared" si="3"/>
        <v>1</v>
      </c>
      <c r="J11" s="264">
        <f t="shared" si="3"/>
        <v>1</v>
      </c>
      <c r="K11" s="264">
        <f t="shared" si="3"/>
        <v>0</v>
      </c>
      <c r="L11" s="264">
        <f t="shared" si="3"/>
        <v>0</v>
      </c>
      <c r="M11" s="264">
        <f t="shared" si="3"/>
        <v>0</v>
      </c>
      <c r="N11" s="264">
        <f t="shared" si="3"/>
        <v>0</v>
      </c>
      <c r="O11" s="264">
        <f t="shared" si="3"/>
        <v>0</v>
      </c>
      <c r="P11" s="264">
        <f t="shared" si="3"/>
        <v>0</v>
      </c>
      <c r="Q11" s="264">
        <f t="shared" si="3"/>
        <v>0</v>
      </c>
      <c r="R11" s="264">
        <f t="shared" si="3"/>
        <v>0</v>
      </c>
      <c r="S11" s="264">
        <f t="shared" si="3"/>
        <v>0</v>
      </c>
      <c r="T11" s="264">
        <f t="shared" si="3"/>
        <v>0</v>
      </c>
      <c r="U11" s="264">
        <f t="shared" si="3"/>
        <v>0</v>
      </c>
      <c r="V11" s="264">
        <f t="shared" si="3"/>
        <v>0</v>
      </c>
      <c r="W11" s="264">
        <f>SUM(W12:W13)</f>
        <v>0</v>
      </c>
    </row>
    <row r="12" spans="1:23" s="67" customFormat="1" ht="15" customHeight="1">
      <c r="A12" s="71"/>
      <c r="B12" s="78" t="s">
        <v>58</v>
      </c>
      <c r="C12" s="78"/>
      <c r="D12" s="386" t="s">
        <v>59</v>
      </c>
      <c r="E12" s="386"/>
      <c r="F12" s="66"/>
      <c r="G12" s="327">
        <f t="shared" si="2"/>
        <v>0</v>
      </c>
      <c r="H12" s="264">
        <f aca="true" t="shared" si="4" ref="H12:H19">J12+L12+N12+P12+R12+T12+V12</f>
        <v>0</v>
      </c>
      <c r="I12" s="268">
        <v>0</v>
      </c>
      <c r="J12" s="268">
        <v>0</v>
      </c>
      <c r="K12" s="268">
        <v>0</v>
      </c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</row>
    <row r="13" spans="1:23" s="77" customFormat="1" ht="15" customHeight="1">
      <c r="A13" s="79"/>
      <c r="B13" s="409" t="s">
        <v>60</v>
      </c>
      <c r="C13" s="409"/>
      <c r="D13" s="386" t="s">
        <v>61</v>
      </c>
      <c r="E13" s="386"/>
      <c r="F13" s="17"/>
      <c r="G13" s="327">
        <f t="shared" si="2"/>
        <v>1</v>
      </c>
      <c r="H13" s="264">
        <f t="shared" si="4"/>
        <v>1</v>
      </c>
      <c r="I13" s="268">
        <v>1</v>
      </c>
      <c r="J13" s="268">
        <v>1</v>
      </c>
      <c r="K13" s="268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</row>
    <row r="14" spans="1:23" s="261" customFormat="1" ht="15" customHeight="1">
      <c r="A14" s="71" t="s">
        <v>10</v>
      </c>
      <c r="B14" s="71"/>
      <c r="C14" s="408" t="s">
        <v>62</v>
      </c>
      <c r="D14" s="408"/>
      <c r="F14" s="66"/>
      <c r="G14" s="327">
        <f>G15</f>
        <v>3</v>
      </c>
      <c r="H14" s="264">
        <f aca="true" t="shared" si="5" ref="H14:W14">H15</f>
        <v>29</v>
      </c>
      <c r="I14" s="264">
        <f t="shared" si="5"/>
        <v>2</v>
      </c>
      <c r="J14" s="264">
        <f t="shared" si="5"/>
        <v>7</v>
      </c>
      <c r="K14" s="264">
        <f t="shared" si="5"/>
        <v>0</v>
      </c>
      <c r="L14" s="264">
        <f t="shared" si="5"/>
        <v>0</v>
      </c>
      <c r="M14" s="264">
        <f t="shared" si="5"/>
        <v>0</v>
      </c>
      <c r="N14" s="264">
        <f t="shared" si="5"/>
        <v>0</v>
      </c>
      <c r="O14" s="264">
        <f t="shared" si="5"/>
        <v>1</v>
      </c>
      <c r="P14" s="264">
        <f t="shared" si="5"/>
        <v>22</v>
      </c>
      <c r="Q14" s="264">
        <f t="shared" si="5"/>
        <v>0</v>
      </c>
      <c r="R14" s="264">
        <f t="shared" si="5"/>
        <v>0</v>
      </c>
      <c r="S14" s="264">
        <f t="shared" si="5"/>
        <v>0</v>
      </c>
      <c r="T14" s="264">
        <f t="shared" si="5"/>
        <v>0</v>
      </c>
      <c r="U14" s="264">
        <f t="shared" si="5"/>
        <v>0</v>
      </c>
      <c r="V14" s="264">
        <f t="shared" si="5"/>
        <v>0</v>
      </c>
      <c r="W14" s="264">
        <f t="shared" si="5"/>
        <v>0</v>
      </c>
    </row>
    <row r="15" spans="1:23" s="77" customFormat="1" ht="15" customHeight="1">
      <c r="A15" s="71"/>
      <c r="B15" s="409" t="s">
        <v>63</v>
      </c>
      <c r="C15" s="409"/>
      <c r="D15" s="386" t="s">
        <v>62</v>
      </c>
      <c r="E15" s="386"/>
      <c r="F15" s="17"/>
      <c r="G15" s="327">
        <f t="shared" si="2"/>
        <v>3</v>
      </c>
      <c r="H15" s="264">
        <f t="shared" si="4"/>
        <v>29</v>
      </c>
      <c r="I15" s="268">
        <v>2</v>
      </c>
      <c r="J15" s="268">
        <v>7</v>
      </c>
      <c r="K15" s="268">
        <v>0</v>
      </c>
      <c r="L15" s="268">
        <v>0</v>
      </c>
      <c r="M15" s="268">
        <v>0</v>
      </c>
      <c r="N15" s="268">
        <v>0</v>
      </c>
      <c r="O15" s="268">
        <v>1</v>
      </c>
      <c r="P15" s="268">
        <v>22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</row>
    <row r="16" spans="1:23" s="67" customFormat="1" ht="15" customHeight="1">
      <c r="A16" s="71" t="s">
        <v>64</v>
      </c>
      <c r="B16" s="71"/>
      <c r="C16" s="408" t="s">
        <v>65</v>
      </c>
      <c r="D16" s="408"/>
      <c r="E16" s="80"/>
      <c r="F16" s="66"/>
      <c r="G16" s="327">
        <f>SUM(G17:G20)</f>
        <v>1747</v>
      </c>
      <c r="H16" s="264">
        <f aca="true" t="shared" si="6" ref="H16:W16">SUM(H17:H20)</f>
        <v>13299</v>
      </c>
      <c r="I16" s="264">
        <f t="shared" si="6"/>
        <v>931</v>
      </c>
      <c r="J16" s="264">
        <f t="shared" si="6"/>
        <v>2212</v>
      </c>
      <c r="K16" s="264">
        <f t="shared" si="6"/>
        <v>492</v>
      </c>
      <c r="L16" s="264">
        <f t="shared" si="6"/>
        <v>3232</v>
      </c>
      <c r="M16" s="264">
        <f t="shared" si="6"/>
        <v>207</v>
      </c>
      <c r="N16" s="264">
        <f t="shared" si="6"/>
        <v>2767</v>
      </c>
      <c r="O16" s="264">
        <f t="shared" si="6"/>
        <v>52</v>
      </c>
      <c r="P16" s="264">
        <f t="shared" si="6"/>
        <v>1281</v>
      </c>
      <c r="Q16" s="264">
        <f t="shared" si="6"/>
        <v>37</v>
      </c>
      <c r="R16" s="264">
        <f t="shared" si="6"/>
        <v>1364</v>
      </c>
      <c r="S16" s="264">
        <f t="shared" si="6"/>
        <v>17</v>
      </c>
      <c r="T16" s="264">
        <f t="shared" si="6"/>
        <v>1080</v>
      </c>
      <c r="U16" s="264">
        <f t="shared" si="6"/>
        <v>8</v>
      </c>
      <c r="V16" s="264">
        <f t="shared" si="6"/>
        <v>1363</v>
      </c>
      <c r="W16" s="264">
        <f t="shared" si="6"/>
        <v>3</v>
      </c>
    </row>
    <row r="17" spans="1:23" s="77" customFormat="1" ht="15" customHeight="1">
      <c r="A17" s="81"/>
      <c r="B17" s="82" t="s">
        <v>66</v>
      </c>
      <c r="C17" s="82"/>
      <c r="D17" s="386" t="s">
        <v>67</v>
      </c>
      <c r="E17" s="386"/>
      <c r="F17" s="17"/>
      <c r="G17" s="327">
        <f t="shared" si="2"/>
        <v>678</v>
      </c>
      <c r="H17" s="264">
        <f t="shared" si="4"/>
        <v>6284</v>
      </c>
      <c r="I17" s="268">
        <v>322</v>
      </c>
      <c r="J17" s="268">
        <v>820</v>
      </c>
      <c r="K17" s="268">
        <v>197</v>
      </c>
      <c r="L17" s="268">
        <v>1311</v>
      </c>
      <c r="M17" s="268">
        <v>93</v>
      </c>
      <c r="N17" s="268">
        <v>1201</v>
      </c>
      <c r="O17" s="268">
        <v>32</v>
      </c>
      <c r="P17" s="268">
        <v>789</v>
      </c>
      <c r="Q17" s="268">
        <v>22</v>
      </c>
      <c r="R17" s="268">
        <v>802</v>
      </c>
      <c r="S17" s="268">
        <v>6</v>
      </c>
      <c r="T17" s="268">
        <v>362</v>
      </c>
      <c r="U17" s="268">
        <v>5</v>
      </c>
      <c r="V17" s="268">
        <v>999</v>
      </c>
      <c r="W17" s="268">
        <v>1</v>
      </c>
    </row>
    <row r="18" spans="1:23" s="67" customFormat="1" ht="15" customHeight="1">
      <c r="A18" s="79"/>
      <c r="B18" s="82" t="s">
        <v>68</v>
      </c>
      <c r="C18" s="82"/>
      <c r="D18" s="386" t="s">
        <v>69</v>
      </c>
      <c r="E18" s="386"/>
      <c r="F18" s="66"/>
      <c r="G18" s="327">
        <f t="shared" si="2"/>
        <v>565</v>
      </c>
      <c r="H18" s="264">
        <f t="shared" si="4"/>
        <v>2872</v>
      </c>
      <c r="I18" s="268">
        <v>345</v>
      </c>
      <c r="J18" s="268">
        <v>784</v>
      </c>
      <c r="K18" s="268">
        <v>147</v>
      </c>
      <c r="L18" s="268">
        <v>936</v>
      </c>
      <c r="M18" s="268">
        <v>61</v>
      </c>
      <c r="N18" s="268">
        <v>837</v>
      </c>
      <c r="O18" s="268">
        <v>9</v>
      </c>
      <c r="P18" s="268">
        <v>218</v>
      </c>
      <c r="Q18" s="268">
        <v>3</v>
      </c>
      <c r="R18" s="268">
        <v>97</v>
      </c>
      <c r="S18" s="268">
        <v>0</v>
      </c>
      <c r="T18" s="268">
        <v>0</v>
      </c>
      <c r="U18" s="268">
        <v>0</v>
      </c>
      <c r="V18" s="268">
        <v>0</v>
      </c>
      <c r="W18" s="268">
        <v>0</v>
      </c>
    </row>
    <row r="19" spans="1:23" s="77" customFormat="1" ht="15" customHeight="1">
      <c r="A19" s="79"/>
      <c r="B19" s="82" t="s">
        <v>70</v>
      </c>
      <c r="C19" s="82"/>
      <c r="D19" s="386" t="s">
        <v>71</v>
      </c>
      <c r="E19" s="386"/>
      <c r="F19" s="17"/>
      <c r="G19" s="327">
        <f t="shared" si="2"/>
        <v>485</v>
      </c>
      <c r="H19" s="264">
        <f t="shared" si="4"/>
        <v>4035</v>
      </c>
      <c r="I19" s="268">
        <v>254</v>
      </c>
      <c r="J19" s="268">
        <v>587</v>
      </c>
      <c r="K19" s="268">
        <v>143</v>
      </c>
      <c r="L19" s="268">
        <v>950</v>
      </c>
      <c r="M19" s="268">
        <v>49</v>
      </c>
      <c r="N19" s="268">
        <v>677</v>
      </c>
      <c r="O19" s="268">
        <v>11</v>
      </c>
      <c r="P19" s="268">
        <v>274</v>
      </c>
      <c r="Q19" s="268">
        <v>12</v>
      </c>
      <c r="R19" s="268">
        <v>465</v>
      </c>
      <c r="S19" s="268">
        <v>11</v>
      </c>
      <c r="T19" s="268">
        <v>718</v>
      </c>
      <c r="U19" s="268">
        <v>3</v>
      </c>
      <c r="V19" s="268">
        <v>364</v>
      </c>
      <c r="W19" s="268">
        <v>2</v>
      </c>
    </row>
    <row r="20" spans="1:23" s="77" customFormat="1" ht="15" customHeight="1">
      <c r="A20" s="79"/>
      <c r="B20" s="82" t="s">
        <v>1284</v>
      </c>
      <c r="C20" s="82"/>
      <c r="D20" s="386" t="s">
        <v>1285</v>
      </c>
      <c r="E20" s="386"/>
      <c r="F20" s="17"/>
      <c r="G20" s="327">
        <f>I20+K20+M20+O20+Q20+S20+U20+W20</f>
        <v>19</v>
      </c>
      <c r="H20" s="264">
        <f>J20+L20+N20+P20+R20+T20+V20</f>
        <v>108</v>
      </c>
      <c r="I20" s="268">
        <v>10</v>
      </c>
      <c r="J20" s="268">
        <v>21</v>
      </c>
      <c r="K20" s="268">
        <v>5</v>
      </c>
      <c r="L20" s="268">
        <v>35</v>
      </c>
      <c r="M20" s="268">
        <v>4</v>
      </c>
      <c r="N20" s="268">
        <v>52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</row>
    <row r="21" spans="1:23" s="67" customFormat="1" ht="15" customHeight="1">
      <c r="A21" s="71" t="s">
        <v>72</v>
      </c>
      <c r="B21" s="71"/>
      <c r="C21" s="408" t="s">
        <v>73</v>
      </c>
      <c r="D21" s="408"/>
      <c r="E21" s="80"/>
      <c r="F21" s="66"/>
      <c r="G21" s="327">
        <f>SUM(G22:G46)</f>
        <v>1925</v>
      </c>
      <c r="H21" s="264">
        <f aca="true" t="shared" si="7" ref="H21:W21">SUM(H22:H46)</f>
        <v>17254</v>
      </c>
      <c r="I21" s="264">
        <f t="shared" si="7"/>
        <v>1105</v>
      </c>
      <c r="J21" s="264">
        <f t="shared" si="7"/>
        <v>2585</v>
      </c>
      <c r="K21" s="264">
        <f t="shared" si="7"/>
        <v>411</v>
      </c>
      <c r="L21" s="264">
        <f t="shared" si="7"/>
        <v>2751</v>
      </c>
      <c r="M21" s="264">
        <f t="shared" si="7"/>
        <v>231</v>
      </c>
      <c r="N21" s="264">
        <f t="shared" si="7"/>
        <v>3096</v>
      </c>
      <c r="O21" s="264">
        <f t="shared" si="7"/>
        <v>76</v>
      </c>
      <c r="P21" s="264">
        <f t="shared" si="7"/>
        <v>1821</v>
      </c>
      <c r="Q21" s="264">
        <f t="shared" si="7"/>
        <v>48</v>
      </c>
      <c r="R21" s="264">
        <f t="shared" si="7"/>
        <v>1866</v>
      </c>
      <c r="S21" s="264">
        <f t="shared" si="7"/>
        <v>34</v>
      </c>
      <c r="T21" s="264">
        <f t="shared" si="7"/>
        <v>2368</v>
      </c>
      <c r="U21" s="264">
        <f t="shared" si="7"/>
        <v>16</v>
      </c>
      <c r="V21" s="264">
        <f t="shared" si="7"/>
        <v>2767</v>
      </c>
      <c r="W21" s="264">
        <f t="shared" si="7"/>
        <v>4</v>
      </c>
    </row>
    <row r="22" spans="1:23" s="77" customFormat="1" ht="15" customHeight="1">
      <c r="A22" s="81"/>
      <c r="B22" s="82" t="s">
        <v>74</v>
      </c>
      <c r="C22" s="83"/>
      <c r="D22" s="386" t="s">
        <v>75</v>
      </c>
      <c r="E22" s="386"/>
      <c r="F22" s="17"/>
      <c r="G22" s="327">
        <f aca="true" t="shared" si="8" ref="G22:G45">I22+K22+M22+O22+Q22+S22+U22+W22</f>
        <v>155</v>
      </c>
      <c r="H22" s="264">
        <f aca="true" t="shared" si="9" ref="H22:H45">J22+L22+N22+P22+R22+T22+V22</f>
        <v>2545</v>
      </c>
      <c r="I22" s="268">
        <v>56</v>
      </c>
      <c r="J22" s="268">
        <v>139</v>
      </c>
      <c r="K22" s="268">
        <v>30</v>
      </c>
      <c r="L22" s="268">
        <v>210</v>
      </c>
      <c r="M22" s="268">
        <v>30</v>
      </c>
      <c r="N22" s="268">
        <v>411</v>
      </c>
      <c r="O22" s="268">
        <v>20</v>
      </c>
      <c r="P22" s="268">
        <v>496</v>
      </c>
      <c r="Q22" s="268">
        <v>10</v>
      </c>
      <c r="R22" s="268">
        <v>403</v>
      </c>
      <c r="S22" s="268">
        <v>6</v>
      </c>
      <c r="T22" s="268">
        <v>466</v>
      </c>
      <c r="U22" s="268">
        <v>3</v>
      </c>
      <c r="V22" s="268">
        <v>420</v>
      </c>
      <c r="W22" s="268">
        <v>0</v>
      </c>
    </row>
    <row r="23" spans="1:23" s="77" customFormat="1" ht="15" customHeight="1">
      <c r="A23" s="81"/>
      <c r="B23" s="74" t="s">
        <v>76</v>
      </c>
      <c r="C23" s="83"/>
      <c r="D23" s="386" t="s">
        <v>77</v>
      </c>
      <c r="E23" s="386"/>
      <c r="F23" s="17"/>
      <c r="G23" s="327">
        <f t="shared" si="8"/>
        <v>17</v>
      </c>
      <c r="H23" s="264">
        <f t="shared" si="9"/>
        <v>307</v>
      </c>
      <c r="I23" s="268">
        <v>4</v>
      </c>
      <c r="J23" s="268">
        <v>12</v>
      </c>
      <c r="K23" s="268">
        <v>5</v>
      </c>
      <c r="L23" s="268">
        <v>37</v>
      </c>
      <c r="M23" s="268">
        <v>5</v>
      </c>
      <c r="N23" s="268">
        <v>75</v>
      </c>
      <c r="O23" s="268">
        <v>1</v>
      </c>
      <c r="P23" s="268">
        <v>24</v>
      </c>
      <c r="Q23" s="268">
        <v>1</v>
      </c>
      <c r="R23" s="268">
        <v>35</v>
      </c>
      <c r="S23" s="268">
        <v>0</v>
      </c>
      <c r="T23" s="268">
        <v>0</v>
      </c>
      <c r="U23" s="268">
        <v>1</v>
      </c>
      <c r="V23" s="268">
        <v>124</v>
      </c>
      <c r="W23" s="268">
        <v>0</v>
      </c>
    </row>
    <row r="24" spans="1:23" s="77" customFormat="1" ht="15" customHeight="1">
      <c r="A24" s="81"/>
      <c r="B24" s="82" t="s">
        <v>78</v>
      </c>
      <c r="C24" s="83"/>
      <c r="D24" s="394" t="s">
        <v>79</v>
      </c>
      <c r="E24" s="394"/>
      <c r="F24" s="17"/>
      <c r="G24" s="327">
        <f t="shared" si="8"/>
        <v>692</v>
      </c>
      <c r="H24" s="264">
        <f t="shared" si="9"/>
        <v>3914</v>
      </c>
      <c r="I24" s="268">
        <v>432</v>
      </c>
      <c r="J24" s="268">
        <v>948</v>
      </c>
      <c r="K24" s="268">
        <v>152</v>
      </c>
      <c r="L24" s="268">
        <v>1038</v>
      </c>
      <c r="M24" s="268">
        <v>79</v>
      </c>
      <c r="N24" s="268">
        <v>1001</v>
      </c>
      <c r="O24" s="268">
        <v>15</v>
      </c>
      <c r="P24" s="268">
        <v>346</v>
      </c>
      <c r="Q24" s="268">
        <v>10</v>
      </c>
      <c r="R24" s="268">
        <v>381</v>
      </c>
      <c r="S24" s="268">
        <v>3</v>
      </c>
      <c r="T24" s="268">
        <v>200</v>
      </c>
      <c r="U24" s="268">
        <v>0</v>
      </c>
      <c r="V24" s="268">
        <v>0</v>
      </c>
      <c r="W24" s="268">
        <v>1</v>
      </c>
    </row>
    <row r="25" spans="1:23" s="77" customFormat="1" ht="15" customHeight="1">
      <c r="A25" s="81"/>
      <c r="B25" s="82" t="s">
        <v>80</v>
      </c>
      <c r="C25" s="83"/>
      <c r="D25" s="414" t="s">
        <v>81</v>
      </c>
      <c r="E25" s="414"/>
      <c r="F25" s="17"/>
      <c r="G25" s="327">
        <f t="shared" si="8"/>
        <v>55</v>
      </c>
      <c r="H25" s="264">
        <f t="shared" si="9"/>
        <v>230</v>
      </c>
      <c r="I25" s="268">
        <v>38</v>
      </c>
      <c r="J25" s="268">
        <v>85</v>
      </c>
      <c r="K25" s="268">
        <v>12</v>
      </c>
      <c r="L25" s="268">
        <v>80</v>
      </c>
      <c r="M25" s="268">
        <v>5</v>
      </c>
      <c r="N25" s="268">
        <v>65</v>
      </c>
      <c r="O25" s="268">
        <v>0</v>
      </c>
      <c r="P25" s="268">
        <v>0</v>
      </c>
      <c r="Q25" s="268">
        <v>0</v>
      </c>
      <c r="R25" s="268">
        <v>0</v>
      </c>
      <c r="S25" s="268">
        <v>0</v>
      </c>
      <c r="T25" s="268">
        <v>0</v>
      </c>
      <c r="U25" s="268">
        <v>0</v>
      </c>
      <c r="V25" s="268">
        <v>0</v>
      </c>
      <c r="W25" s="268">
        <v>0</v>
      </c>
    </row>
    <row r="26" spans="1:23" s="77" customFormat="1" ht="15" customHeight="1">
      <c r="A26" s="81"/>
      <c r="B26" s="82" t="s">
        <v>82</v>
      </c>
      <c r="C26" s="83"/>
      <c r="D26" s="386" t="s">
        <v>83</v>
      </c>
      <c r="E26" s="386"/>
      <c r="F26" s="17"/>
      <c r="G26" s="327">
        <f t="shared" si="8"/>
        <v>108</v>
      </c>
      <c r="H26" s="264">
        <f t="shared" si="9"/>
        <v>707</v>
      </c>
      <c r="I26" s="268">
        <v>77</v>
      </c>
      <c r="J26" s="268">
        <v>174</v>
      </c>
      <c r="K26" s="268">
        <v>16</v>
      </c>
      <c r="L26" s="268">
        <v>107</v>
      </c>
      <c r="M26" s="268">
        <v>11</v>
      </c>
      <c r="N26" s="268">
        <v>159</v>
      </c>
      <c r="O26" s="268">
        <v>2</v>
      </c>
      <c r="P26" s="268">
        <v>46</v>
      </c>
      <c r="Q26" s="268">
        <v>0</v>
      </c>
      <c r="R26" s="268">
        <v>0</v>
      </c>
      <c r="S26" s="268">
        <v>1</v>
      </c>
      <c r="T26" s="268">
        <v>72</v>
      </c>
      <c r="U26" s="268">
        <v>1</v>
      </c>
      <c r="V26" s="268">
        <v>149</v>
      </c>
      <c r="W26" s="268">
        <v>0</v>
      </c>
    </row>
    <row r="27" spans="1:23" s="77" customFormat="1" ht="15" customHeight="1">
      <c r="A27" s="81"/>
      <c r="B27" s="82" t="s">
        <v>84</v>
      </c>
      <c r="C27" s="83"/>
      <c r="D27" s="386" t="s">
        <v>85</v>
      </c>
      <c r="E27" s="386"/>
      <c r="F27" s="17"/>
      <c r="G27" s="327">
        <f t="shared" si="8"/>
        <v>58</v>
      </c>
      <c r="H27" s="264">
        <f t="shared" si="9"/>
        <v>587</v>
      </c>
      <c r="I27" s="268">
        <v>29</v>
      </c>
      <c r="J27" s="268">
        <v>78</v>
      </c>
      <c r="K27" s="268">
        <v>9</v>
      </c>
      <c r="L27" s="268">
        <v>62</v>
      </c>
      <c r="M27" s="268">
        <v>10</v>
      </c>
      <c r="N27" s="268">
        <v>143</v>
      </c>
      <c r="O27" s="268">
        <v>5</v>
      </c>
      <c r="P27" s="268">
        <v>124</v>
      </c>
      <c r="Q27" s="268">
        <v>2</v>
      </c>
      <c r="R27" s="268">
        <v>73</v>
      </c>
      <c r="S27" s="268">
        <v>2</v>
      </c>
      <c r="T27" s="268">
        <v>107</v>
      </c>
      <c r="U27" s="268">
        <v>0</v>
      </c>
      <c r="V27" s="268">
        <v>0</v>
      </c>
      <c r="W27" s="268">
        <v>1</v>
      </c>
    </row>
    <row r="28" spans="1:23" s="77" customFormat="1" ht="15" customHeight="1">
      <c r="A28" s="81"/>
      <c r="B28" s="82" t="s">
        <v>86</v>
      </c>
      <c r="C28" s="83"/>
      <c r="D28" s="386" t="s">
        <v>87</v>
      </c>
      <c r="E28" s="386"/>
      <c r="F28" s="17"/>
      <c r="G28" s="327">
        <f t="shared" si="8"/>
        <v>219</v>
      </c>
      <c r="H28" s="264">
        <f t="shared" si="9"/>
        <v>1728</v>
      </c>
      <c r="I28" s="268">
        <v>137</v>
      </c>
      <c r="J28" s="268">
        <v>348</v>
      </c>
      <c r="K28" s="268">
        <v>40</v>
      </c>
      <c r="L28" s="268">
        <v>245</v>
      </c>
      <c r="M28" s="268">
        <v>21</v>
      </c>
      <c r="N28" s="268">
        <v>257</v>
      </c>
      <c r="O28" s="268">
        <v>11</v>
      </c>
      <c r="P28" s="268">
        <v>276</v>
      </c>
      <c r="Q28" s="268">
        <v>3</v>
      </c>
      <c r="R28" s="268">
        <v>120</v>
      </c>
      <c r="S28" s="268">
        <v>7</v>
      </c>
      <c r="T28" s="268">
        <v>482</v>
      </c>
      <c r="U28" s="268">
        <v>0</v>
      </c>
      <c r="V28" s="268">
        <v>0</v>
      </c>
      <c r="W28" s="268">
        <v>0</v>
      </c>
    </row>
    <row r="29" spans="1:23" s="77" customFormat="1" ht="15" customHeight="1">
      <c r="A29" s="81"/>
      <c r="B29" s="82" t="s">
        <v>88</v>
      </c>
      <c r="C29" s="83"/>
      <c r="D29" s="386" t="s">
        <v>89</v>
      </c>
      <c r="E29" s="386"/>
      <c r="F29" s="17"/>
      <c r="G29" s="327">
        <f t="shared" si="8"/>
        <v>22</v>
      </c>
      <c r="H29" s="264">
        <f t="shared" si="9"/>
        <v>511</v>
      </c>
      <c r="I29" s="268">
        <v>2</v>
      </c>
      <c r="J29" s="268">
        <v>3</v>
      </c>
      <c r="K29" s="268">
        <v>8</v>
      </c>
      <c r="L29" s="268">
        <v>47</v>
      </c>
      <c r="M29" s="268">
        <v>5</v>
      </c>
      <c r="N29" s="268">
        <v>57</v>
      </c>
      <c r="O29" s="268">
        <v>3</v>
      </c>
      <c r="P29" s="268">
        <v>69</v>
      </c>
      <c r="Q29" s="268">
        <v>0</v>
      </c>
      <c r="R29" s="268">
        <v>0</v>
      </c>
      <c r="S29" s="268">
        <v>3</v>
      </c>
      <c r="T29" s="268">
        <v>192</v>
      </c>
      <c r="U29" s="268">
        <v>1</v>
      </c>
      <c r="V29" s="268">
        <v>143</v>
      </c>
      <c r="W29" s="268">
        <v>0</v>
      </c>
    </row>
    <row r="30" spans="1:23" s="77" customFormat="1" ht="15" customHeight="1">
      <c r="A30" s="81"/>
      <c r="B30" s="82" t="s">
        <v>90</v>
      </c>
      <c r="C30" s="83"/>
      <c r="D30" s="386" t="s">
        <v>222</v>
      </c>
      <c r="E30" s="386"/>
      <c r="F30" s="17"/>
      <c r="G30" s="327">
        <f t="shared" si="8"/>
        <v>1</v>
      </c>
      <c r="H30" s="264">
        <f t="shared" si="9"/>
        <v>18</v>
      </c>
      <c r="I30" s="268">
        <v>0</v>
      </c>
      <c r="J30" s="268">
        <v>0</v>
      </c>
      <c r="K30" s="268">
        <v>0</v>
      </c>
      <c r="L30" s="268">
        <v>0</v>
      </c>
      <c r="M30" s="268">
        <v>1</v>
      </c>
      <c r="N30" s="268">
        <v>18</v>
      </c>
      <c r="O30" s="268">
        <v>0</v>
      </c>
      <c r="P30" s="268">
        <v>0</v>
      </c>
      <c r="Q30" s="268">
        <v>0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68">
        <v>0</v>
      </c>
    </row>
    <row r="31" spans="1:23" s="77" customFormat="1" ht="15" customHeight="1">
      <c r="A31" s="81"/>
      <c r="B31" s="82" t="s">
        <v>91</v>
      </c>
      <c r="C31" s="83"/>
      <c r="D31" s="395" t="s">
        <v>92</v>
      </c>
      <c r="E31" s="395"/>
      <c r="F31" s="17"/>
      <c r="G31" s="327">
        <f t="shared" si="8"/>
        <v>76</v>
      </c>
      <c r="H31" s="264">
        <f t="shared" si="9"/>
        <v>1172</v>
      </c>
      <c r="I31" s="268">
        <v>33</v>
      </c>
      <c r="J31" s="268">
        <v>82</v>
      </c>
      <c r="K31" s="268">
        <v>18</v>
      </c>
      <c r="L31" s="268">
        <v>120</v>
      </c>
      <c r="M31" s="268">
        <v>17</v>
      </c>
      <c r="N31" s="268">
        <v>247</v>
      </c>
      <c r="O31" s="268">
        <v>2</v>
      </c>
      <c r="P31" s="268">
        <v>46</v>
      </c>
      <c r="Q31" s="268">
        <v>1</v>
      </c>
      <c r="R31" s="268">
        <v>33</v>
      </c>
      <c r="S31" s="268">
        <v>2</v>
      </c>
      <c r="T31" s="268">
        <v>115</v>
      </c>
      <c r="U31" s="268">
        <v>2</v>
      </c>
      <c r="V31" s="268">
        <v>529</v>
      </c>
      <c r="W31" s="268">
        <v>1</v>
      </c>
    </row>
    <row r="32" spans="1:23" s="77" customFormat="1" ht="15" customHeight="1">
      <c r="A32" s="81"/>
      <c r="B32" s="82" t="s">
        <v>93</v>
      </c>
      <c r="C32" s="83"/>
      <c r="D32" s="386" t="s">
        <v>94</v>
      </c>
      <c r="E32" s="386"/>
      <c r="F32" s="17"/>
      <c r="G32" s="327">
        <f t="shared" si="8"/>
        <v>5</v>
      </c>
      <c r="H32" s="264">
        <f t="shared" si="9"/>
        <v>44</v>
      </c>
      <c r="I32" s="268">
        <v>1</v>
      </c>
      <c r="J32" s="268">
        <v>2</v>
      </c>
      <c r="K32" s="268">
        <v>2</v>
      </c>
      <c r="L32" s="268">
        <v>13</v>
      </c>
      <c r="M32" s="268">
        <v>2</v>
      </c>
      <c r="N32" s="268">
        <v>29</v>
      </c>
      <c r="O32" s="268">
        <v>0</v>
      </c>
      <c r="P32" s="268">
        <v>0</v>
      </c>
      <c r="Q32" s="268">
        <v>0</v>
      </c>
      <c r="R32" s="268">
        <v>0</v>
      </c>
      <c r="S32" s="268">
        <v>0</v>
      </c>
      <c r="T32" s="268">
        <v>0</v>
      </c>
      <c r="U32" s="268">
        <v>0</v>
      </c>
      <c r="V32" s="268">
        <v>0</v>
      </c>
      <c r="W32" s="268">
        <v>0</v>
      </c>
    </row>
    <row r="33" spans="1:23" s="77" customFormat="1" ht="15" customHeight="1">
      <c r="A33" s="81"/>
      <c r="B33" s="82" t="s">
        <v>95</v>
      </c>
      <c r="D33" s="386" t="s">
        <v>96</v>
      </c>
      <c r="E33" s="386"/>
      <c r="F33" s="17"/>
      <c r="G33" s="327">
        <f t="shared" si="8"/>
        <v>2</v>
      </c>
      <c r="H33" s="264">
        <f t="shared" si="9"/>
        <v>7</v>
      </c>
      <c r="I33" s="268">
        <v>2</v>
      </c>
      <c r="J33" s="268">
        <v>7</v>
      </c>
      <c r="K33" s="268">
        <v>0</v>
      </c>
      <c r="L33" s="268">
        <v>0</v>
      </c>
      <c r="M33" s="268">
        <v>0</v>
      </c>
      <c r="N33" s="268">
        <v>0</v>
      </c>
      <c r="O33" s="268">
        <v>0</v>
      </c>
      <c r="P33" s="268">
        <v>0</v>
      </c>
      <c r="Q33" s="268">
        <v>0</v>
      </c>
      <c r="R33" s="268">
        <v>0</v>
      </c>
      <c r="S33" s="268">
        <v>0</v>
      </c>
      <c r="T33" s="268">
        <v>0</v>
      </c>
      <c r="U33" s="268">
        <v>0</v>
      </c>
      <c r="V33" s="268">
        <v>0</v>
      </c>
      <c r="W33" s="268">
        <v>0</v>
      </c>
    </row>
    <row r="34" spans="1:23" s="77" customFormat="1" ht="15" customHeight="1">
      <c r="A34" s="81"/>
      <c r="B34" s="82" t="s">
        <v>97</v>
      </c>
      <c r="D34" s="386" t="s">
        <v>98</v>
      </c>
      <c r="E34" s="386"/>
      <c r="F34" s="17"/>
      <c r="G34" s="327">
        <f t="shared" si="8"/>
        <v>27</v>
      </c>
      <c r="H34" s="264">
        <f t="shared" si="9"/>
        <v>424</v>
      </c>
      <c r="I34" s="268">
        <v>10</v>
      </c>
      <c r="J34" s="268">
        <v>29</v>
      </c>
      <c r="K34" s="268">
        <v>7</v>
      </c>
      <c r="L34" s="268">
        <v>51</v>
      </c>
      <c r="M34" s="268">
        <v>2</v>
      </c>
      <c r="N34" s="268">
        <v>30</v>
      </c>
      <c r="O34" s="268">
        <v>3</v>
      </c>
      <c r="P34" s="268">
        <v>64</v>
      </c>
      <c r="Q34" s="268">
        <v>3</v>
      </c>
      <c r="R34" s="268">
        <v>105</v>
      </c>
      <c r="S34" s="268">
        <v>0</v>
      </c>
      <c r="T34" s="268">
        <v>0</v>
      </c>
      <c r="U34" s="268">
        <v>1</v>
      </c>
      <c r="V34" s="268">
        <v>145</v>
      </c>
      <c r="W34" s="268">
        <v>1</v>
      </c>
    </row>
    <row r="35" spans="1:23" s="77" customFormat="1" ht="15" customHeight="1">
      <c r="A35" s="81"/>
      <c r="B35" s="82" t="s">
        <v>99</v>
      </c>
      <c r="D35" s="386" t="s">
        <v>100</v>
      </c>
      <c r="E35" s="386"/>
      <c r="F35" s="17"/>
      <c r="G35" s="327">
        <f t="shared" si="8"/>
        <v>20</v>
      </c>
      <c r="H35" s="264">
        <f t="shared" si="9"/>
        <v>614</v>
      </c>
      <c r="I35" s="268">
        <v>5</v>
      </c>
      <c r="J35" s="268">
        <v>11</v>
      </c>
      <c r="K35" s="268">
        <v>7</v>
      </c>
      <c r="L35" s="268">
        <v>46</v>
      </c>
      <c r="M35" s="268">
        <v>1</v>
      </c>
      <c r="N35" s="268">
        <v>11</v>
      </c>
      <c r="O35" s="268">
        <v>2</v>
      </c>
      <c r="P35" s="268">
        <v>44</v>
      </c>
      <c r="Q35" s="268">
        <v>1</v>
      </c>
      <c r="R35" s="268">
        <v>42</v>
      </c>
      <c r="S35" s="268">
        <v>2</v>
      </c>
      <c r="T35" s="268">
        <v>146</v>
      </c>
      <c r="U35" s="268">
        <v>2</v>
      </c>
      <c r="V35" s="268">
        <v>314</v>
      </c>
      <c r="W35" s="268">
        <v>0</v>
      </c>
    </row>
    <row r="36" spans="1:23" s="77" customFormat="1" ht="15" customHeight="1">
      <c r="A36" s="81"/>
      <c r="B36" s="82" t="s">
        <v>101</v>
      </c>
      <c r="D36" s="413" t="s">
        <v>102</v>
      </c>
      <c r="E36" s="413"/>
      <c r="F36" s="17"/>
      <c r="G36" s="327">
        <f t="shared" si="8"/>
        <v>9</v>
      </c>
      <c r="H36" s="264">
        <f t="shared" si="9"/>
        <v>53</v>
      </c>
      <c r="I36" s="268">
        <v>5</v>
      </c>
      <c r="J36" s="268">
        <v>13</v>
      </c>
      <c r="K36" s="268">
        <v>2</v>
      </c>
      <c r="L36" s="268">
        <v>16</v>
      </c>
      <c r="M36" s="268">
        <v>2</v>
      </c>
      <c r="N36" s="268">
        <v>24</v>
      </c>
      <c r="O36" s="268">
        <v>0</v>
      </c>
      <c r="P36" s="268">
        <v>0</v>
      </c>
      <c r="Q36" s="268">
        <v>0</v>
      </c>
      <c r="R36" s="268">
        <v>0</v>
      </c>
      <c r="S36" s="268">
        <v>0</v>
      </c>
      <c r="T36" s="268">
        <v>0</v>
      </c>
      <c r="U36" s="268">
        <v>0</v>
      </c>
      <c r="V36" s="268">
        <v>0</v>
      </c>
      <c r="W36" s="268">
        <v>0</v>
      </c>
    </row>
    <row r="37" spans="1:23" s="77" customFormat="1" ht="15" customHeight="1">
      <c r="A37" s="81"/>
      <c r="B37" s="82" t="s">
        <v>103</v>
      </c>
      <c r="D37" s="413" t="s">
        <v>104</v>
      </c>
      <c r="E37" s="413"/>
      <c r="F37" s="17"/>
      <c r="G37" s="327">
        <f t="shared" si="8"/>
        <v>119</v>
      </c>
      <c r="H37" s="264">
        <f t="shared" si="9"/>
        <v>839</v>
      </c>
      <c r="I37" s="268">
        <v>75</v>
      </c>
      <c r="J37" s="268">
        <v>182</v>
      </c>
      <c r="K37" s="268">
        <v>28</v>
      </c>
      <c r="L37" s="268">
        <v>183</v>
      </c>
      <c r="M37" s="268">
        <v>6</v>
      </c>
      <c r="N37" s="268">
        <v>99</v>
      </c>
      <c r="O37" s="268">
        <v>4</v>
      </c>
      <c r="P37" s="268">
        <v>102</v>
      </c>
      <c r="Q37" s="268">
        <v>5</v>
      </c>
      <c r="R37" s="268">
        <v>204</v>
      </c>
      <c r="S37" s="268">
        <v>1</v>
      </c>
      <c r="T37" s="268">
        <v>69</v>
      </c>
      <c r="U37" s="268">
        <v>0</v>
      </c>
      <c r="V37" s="268">
        <v>0</v>
      </c>
      <c r="W37" s="268">
        <v>0</v>
      </c>
    </row>
    <row r="38" spans="1:23" s="77" customFormat="1" ht="15" customHeight="1">
      <c r="A38" s="81"/>
      <c r="B38" s="82" t="s">
        <v>105</v>
      </c>
      <c r="D38" s="413" t="s">
        <v>106</v>
      </c>
      <c r="E38" s="413"/>
      <c r="F38" s="17"/>
      <c r="G38" s="327">
        <f>I38+K38+M38+O38+Q38+S38+U38+W38</f>
        <v>23</v>
      </c>
      <c r="H38" s="264">
        <f t="shared" si="9"/>
        <v>532</v>
      </c>
      <c r="I38" s="268">
        <v>11</v>
      </c>
      <c r="J38" s="268">
        <v>29</v>
      </c>
      <c r="K38" s="268">
        <v>5</v>
      </c>
      <c r="L38" s="268">
        <v>31</v>
      </c>
      <c r="M38" s="268">
        <v>2</v>
      </c>
      <c r="N38" s="268">
        <v>26</v>
      </c>
      <c r="O38" s="268">
        <v>1</v>
      </c>
      <c r="P38" s="268">
        <v>26</v>
      </c>
      <c r="Q38" s="268">
        <v>2</v>
      </c>
      <c r="R38" s="268">
        <v>78</v>
      </c>
      <c r="S38" s="268">
        <v>1</v>
      </c>
      <c r="T38" s="268">
        <v>82</v>
      </c>
      <c r="U38" s="268">
        <v>1</v>
      </c>
      <c r="V38" s="268">
        <v>260</v>
      </c>
      <c r="W38" s="268">
        <v>0</v>
      </c>
    </row>
    <row r="39" spans="1:23" s="77" customFormat="1" ht="15" customHeight="1">
      <c r="A39" s="81"/>
      <c r="B39" s="82" t="s">
        <v>107</v>
      </c>
      <c r="D39" s="413" t="s">
        <v>108</v>
      </c>
      <c r="E39" s="413"/>
      <c r="F39" s="17"/>
      <c r="G39" s="327">
        <f t="shared" si="8"/>
        <v>120</v>
      </c>
      <c r="H39" s="264">
        <f t="shared" si="9"/>
        <v>1458</v>
      </c>
      <c r="I39" s="268">
        <v>64</v>
      </c>
      <c r="J39" s="268">
        <v>152</v>
      </c>
      <c r="K39" s="268">
        <v>30</v>
      </c>
      <c r="L39" s="268">
        <v>207</v>
      </c>
      <c r="M39" s="268">
        <v>11</v>
      </c>
      <c r="N39" s="268">
        <v>164</v>
      </c>
      <c r="O39" s="268">
        <v>4</v>
      </c>
      <c r="P39" s="268">
        <v>94</v>
      </c>
      <c r="Q39" s="268">
        <v>6</v>
      </c>
      <c r="R39" s="268">
        <v>228</v>
      </c>
      <c r="S39" s="268">
        <v>2</v>
      </c>
      <c r="T39" s="268">
        <v>146</v>
      </c>
      <c r="U39" s="268">
        <v>3</v>
      </c>
      <c r="V39" s="268">
        <v>467</v>
      </c>
      <c r="W39" s="268">
        <v>0</v>
      </c>
    </row>
    <row r="40" spans="1:23" s="77" customFormat="1" ht="15" customHeight="1">
      <c r="A40" s="81"/>
      <c r="B40" s="82" t="s">
        <v>109</v>
      </c>
      <c r="D40" s="413" t="s">
        <v>223</v>
      </c>
      <c r="E40" s="413"/>
      <c r="F40" s="17"/>
      <c r="G40" s="327">
        <f t="shared" si="8"/>
        <v>11</v>
      </c>
      <c r="H40" s="264">
        <f t="shared" si="9"/>
        <v>149</v>
      </c>
      <c r="I40" s="268">
        <v>4</v>
      </c>
      <c r="J40" s="268">
        <v>12</v>
      </c>
      <c r="K40" s="268">
        <v>3</v>
      </c>
      <c r="L40" s="268">
        <v>20</v>
      </c>
      <c r="M40" s="268">
        <v>2</v>
      </c>
      <c r="N40" s="268">
        <v>22</v>
      </c>
      <c r="O40" s="268">
        <v>1</v>
      </c>
      <c r="P40" s="268">
        <v>23</v>
      </c>
      <c r="Q40" s="268">
        <v>0</v>
      </c>
      <c r="R40" s="268">
        <v>0</v>
      </c>
      <c r="S40" s="268">
        <v>1</v>
      </c>
      <c r="T40" s="268">
        <v>72</v>
      </c>
      <c r="U40" s="268">
        <v>0</v>
      </c>
      <c r="V40" s="268">
        <v>0</v>
      </c>
      <c r="W40" s="268">
        <v>0</v>
      </c>
    </row>
    <row r="41" spans="1:23" s="77" customFormat="1" ht="15" customHeight="1">
      <c r="A41" s="81"/>
      <c r="B41" s="82" t="s">
        <v>110</v>
      </c>
      <c r="D41" s="413" t="s">
        <v>224</v>
      </c>
      <c r="E41" s="413"/>
      <c r="F41" s="17"/>
      <c r="G41" s="327">
        <f t="shared" si="8"/>
        <v>3</v>
      </c>
      <c r="H41" s="264">
        <f t="shared" si="9"/>
        <v>150</v>
      </c>
      <c r="I41" s="268">
        <v>0</v>
      </c>
      <c r="J41" s="268">
        <v>0</v>
      </c>
      <c r="K41" s="268">
        <v>0</v>
      </c>
      <c r="L41" s="268">
        <v>0</v>
      </c>
      <c r="M41" s="268">
        <v>1</v>
      </c>
      <c r="N41" s="268">
        <v>15</v>
      </c>
      <c r="O41" s="268">
        <v>0</v>
      </c>
      <c r="P41" s="268">
        <v>0</v>
      </c>
      <c r="Q41" s="268">
        <v>1</v>
      </c>
      <c r="R41" s="268">
        <v>43</v>
      </c>
      <c r="S41" s="268">
        <v>1</v>
      </c>
      <c r="T41" s="268">
        <v>92</v>
      </c>
      <c r="U41" s="268">
        <v>0</v>
      </c>
      <c r="V41" s="268">
        <v>0</v>
      </c>
      <c r="W41" s="268">
        <v>0</v>
      </c>
    </row>
    <row r="42" spans="1:23" s="77" customFormat="1" ht="15" customHeight="1">
      <c r="A42" s="81"/>
      <c r="B42" s="82" t="s">
        <v>111</v>
      </c>
      <c r="D42" s="413" t="s">
        <v>112</v>
      </c>
      <c r="E42" s="413"/>
      <c r="F42" s="17"/>
      <c r="G42" s="327">
        <f t="shared" si="8"/>
        <v>22</v>
      </c>
      <c r="H42" s="264">
        <f t="shared" si="9"/>
        <v>108</v>
      </c>
      <c r="I42" s="268">
        <v>12</v>
      </c>
      <c r="J42" s="268">
        <v>26</v>
      </c>
      <c r="K42" s="268">
        <v>8</v>
      </c>
      <c r="L42" s="268">
        <v>50</v>
      </c>
      <c r="M42" s="268">
        <v>2</v>
      </c>
      <c r="N42" s="268">
        <v>32</v>
      </c>
      <c r="O42" s="268">
        <v>0</v>
      </c>
      <c r="P42" s="268">
        <v>0</v>
      </c>
      <c r="Q42" s="268">
        <v>0</v>
      </c>
      <c r="R42" s="268">
        <v>0</v>
      </c>
      <c r="S42" s="268">
        <v>0</v>
      </c>
      <c r="T42" s="268">
        <v>0</v>
      </c>
      <c r="U42" s="268">
        <v>0</v>
      </c>
      <c r="V42" s="268">
        <v>0</v>
      </c>
      <c r="W42" s="268">
        <v>0</v>
      </c>
    </row>
    <row r="43" spans="1:23" s="67" customFormat="1" ht="15" customHeight="1">
      <c r="A43" s="81"/>
      <c r="B43" s="82" t="s">
        <v>113</v>
      </c>
      <c r="C43" s="77"/>
      <c r="D43" s="413" t="s">
        <v>114</v>
      </c>
      <c r="E43" s="413"/>
      <c r="F43" s="66"/>
      <c r="G43" s="327">
        <f t="shared" si="8"/>
        <v>0</v>
      </c>
      <c r="H43" s="264">
        <f t="shared" si="9"/>
        <v>0</v>
      </c>
      <c r="I43" s="268">
        <v>0</v>
      </c>
      <c r="J43" s="268">
        <v>0</v>
      </c>
      <c r="K43" s="268">
        <v>0</v>
      </c>
      <c r="L43" s="268">
        <v>0</v>
      </c>
      <c r="M43" s="268">
        <v>0</v>
      </c>
      <c r="N43" s="268">
        <v>0</v>
      </c>
      <c r="O43" s="268">
        <v>0</v>
      </c>
      <c r="P43" s="268">
        <v>0</v>
      </c>
      <c r="Q43" s="268">
        <v>0</v>
      </c>
      <c r="R43" s="268">
        <v>0</v>
      </c>
      <c r="S43" s="268">
        <v>0</v>
      </c>
      <c r="T43" s="268">
        <v>0</v>
      </c>
      <c r="U43" s="268">
        <v>0</v>
      </c>
      <c r="V43" s="268">
        <v>0</v>
      </c>
      <c r="W43" s="268">
        <v>0</v>
      </c>
    </row>
    <row r="44" spans="1:23" s="77" customFormat="1" ht="15" customHeight="1">
      <c r="A44" s="81"/>
      <c r="B44" s="82" t="s">
        <v>115</v>
      </c>
      <c r="D44" s="413" t="s">
        <v>116</v>
      </c>
      <c r="E44" s="413"/>
      <c r="F44" s="17"/>
      <c r="G44" s="327">
        <f t="shared" si="8"/>
        <v>42</v>
      </c>
      <c r="H44" s="264">
        <f t="shared" si="9"/>
        <v>597</v>
      </c>
      <c r="I44" s="268">
        <v>21</v>
      </c>
      <c r="J44" s="268">
        <v>55</v>
      </c>
      <c r="K44" s="268">
        <v>10</v>
      </c>
      <c r="L44" s="268">
        <v>64</v>
      </c>
      <c r="M44" s="268">
        <v>6</v>
      </c>
      <c r="N44" s="268">
        <v>72</v>
      </c>
      <c r="O44" s="268">
        <v>1</v>
      </c>
      <c r="P44" s="268">
        <v>21</v>
      </c>
      <c r="Q44" s="268">
        <v>1</v>
      </c>
      <c r="R44" s="268">
        <v>42</v>
      </c>
      <c r="S44" s="268">
        <v>2</v>
      </c>
      <c r="T44" s="268">
        <v>127</v>
      </c>
      <c r="U44" s="268">
        <v>1</v>
      </c>
      <c r="V44" s="268">
        <v>216</v>
      </c>
      <c r="W44" s="268">
        <v>0</v>
      </c>
    </row>
    <row r="45" spans="1:23" s="77" customFormat="1" ht="15" customHeight="1">
      <c r="A45" s="81"/>
      <c r="B45" s="82" t="s">
        <v>117</v>
      </c>
      <c r="C45" s="83"/>
      <c r="D45" s="386" t="s">
        <v>118</v>
      </c>
      <c r="E45" s="386"/>
      <c r="F45" s="17"/>
      <c r="G45" s="327">
        <f t="shared" si="8"/>
        <v>115</v>
      </c>
      <c r="H45" s="264">
        <f t="shared" si="9"/>
        <v>548</v>
      </c>
      <c r="I45" s="268">
        <v>84</v>
      </c>
      <c r="J45" s="268">
        <v>191</v>
      </c>
      <c r="K45" s="268">
        <v>18</v>
      </c>
      <c r="L45" s="268">
        <v>119</v>
      </c>
      <c r="M45" s="268">
        <v>10</v>
      </c>
      <c r="N45" s="268">
        <v>139</v>
      </c>
      <c r="O45" s="268">
        <v>1</v>
      </c>
      <c r="P45" s="268">
        <v>20</v>
      </c>
      <c r="Q45" s="268">
        <v>2</v>
      </c>
      <c r="R45" s="268">
        <v>79</v>
      </c>
      <c r="S45" s="268">
        <v>0</v>
      </c>
      <c r="T45" s="268">
        <v>0</v>
      </c>
      <c r="U45" s="268">
        <v>0</v>
      </c>
      <c r="V45" s="268">
        <v>0</v>
      </c>
      <c r="W45" s="268">
        <v>0</v>
      </c>
    </row>
    <row r="46" spans="1:23" s="77" customFormat="1" ht="15" customHeight="1">
      <c r="A46" s="81"/>
      <c r="B46" s="82" t="s">
        <v>1286</v>
      </c>
      <c r="C46" s="83"/>
      <c r="D46" s="386" t="s">
        <v>1287</v>
      </c>
      <c r="E46" s="386"/>
      <c r="F46" s="17"/>
      <c r="G46" s="327">
        <f>I46+K46+M46+O46+Q46+S46+U46+W46</f>
        <v>4</v>
      </c>
      <c r="H46" s="264">
        <f>J46+L46+N46+P46+R46+T46+V46</f>
        <v>12</v>
      </c>
      <c r="I46" s="268">
        <v>3</v>
      </c>
      <c r="J46" s="268">
        <v>7</v>
      </c>
      <c r="K46" s="268">
        <v>1</v>
      </c>
      <c r="L46" s="268">
        <v>5</v>
      </c>
      <c r="M46" s="268">
        <v>0</v>
      </c>
      <c r="N46" s="268">
        <v>0</v>
      </c>
      <c r="O46" s="268">
        <v>0</v>
      </c>
      <c r="P46" s="268">
        <v>0</v>
      </c>
      <c r="Q46" s="268">
        <v>0</v>
      </c>
      <c r="R46" s="268">
        <v>0</v>
      </c>
      <c r="S46" s="268">
        <v>0</v>
      </c>
      <c r="T46" s="268">
        <v>0</v>
      </c>
      <c r="U46" s="268">
        <v>0</v>
      </c>
      <c r="V46" s="268">
        <v>0</v>
      </c>
      <c r="W46" s="268">
        <v>0</v>
      </c>
    </row>
    <row r="47" spans="1:23" s="67" customFormat="1" ht="15" customHeight="1">
      <c r="A47" s="65" t="s">
        <v>119</v>
      </c>
      <c r="B47" s="65"/>
      <c r="C47" s="408" t="s">
        <v>120</v>
      </c>
      <c r="D47" s="408"/>
      <c r="E47" s="80"/>
      <c r="F47" s="66"/>
      <c r="G47" s="327">
        <f>SUM(G48:G51)</f>
        <v>7</v>
      </c>
      <c r="H47" s="264">
        <f aca="true" t="shared" si="10" ref="H47:W47">SUM(H48:H51)</f>
        <v>974</v>
      </c>
      <c r="I47" s="264">
        <f t="shared" si="10"/>
        <v>1</v>
      </c>
      <c r="J47" s="264">
        <f t="shared" si="10"/>
        <v>1</v>
      </c>
      <c r="K47" s="264">
        <f t="shared" si="10"/>
        <v>0</v>
      </c>
      <c r="L47" s="264">
        <f t="shared" si="10"/>
        <v>0</v>
      </c>
      <c r="M47" s="264">
        <f t="shared" si="10"/>
        <v>0</v>
      </c>
      <c r="N47" s="264">
        <f t="shared" si="10"/>
        <v>0</v>
      </c>
      <c r="O47" s="264">
        <f t="shared" si="10"/>
        <v>0</v>
      </c>
      <c r="P47" s="264">
        <f t="shared" si="10"/>
        <v>0</v>
      </c>
      <c r="Q47" s="264">
        <f t="shared" si="10"/>
        <v>0</v>
      </c>
      <c r="R47" s="264">
        <f t="shared" si="10"/>
        <v>0</v>
      </c>
      <c r="S47" s="264">
        <f t="shared" si="10"/>
        <v>3</v>
      </c>
      <c r="T47" s="264">
        <f t="shared" si="10"/>
        <v>214</v>
      </c>
      <c r="U47" s="264">
        <f t="shared" si="10"/>
        <v>3</v>
      </c>
      <c r="V47" s="264">
        <f t="shared" si="10"/>
        <v>759</v>
      </c>
      <c r="W47" s="264">
        <f t="shared" si="10"/>
        <v>0</v>
      </c>
    </row>
    <row r="48" spans="1:23" s="77" customFormat="1" ht="15" customHeight="1">
      <c r="A48" s="81"/>
      <c r="B48" s="74" t="s">
        <v>121</v>
      </c>
      <c r="C48" s="83"/>
      <c r="D48" s="386" t="s">
        <v>122</v>
      </c>
      <c r="E48" s="386"/>
      <c r="F48" s="17"/>
      <c r="G48" s="327">
        <f aca="true" t="shared" si="11" ref="G48:G57">I48+K48+M48+O48+Q48+S48+U48+W48</f>
        <v>4</v>
      </c>
      <c r="H48" s="264">
        <f aca="true" t="shared" si="12" ref="H48:H57">J48+L48+N48+P48+R48+T48+V48</f>
        <v>816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0</v>
      </c>
      <c r="P48" s="268">
        <v>0</v>
      </c>
      <c r="Q48" s="268">
        <v>0</v>
      </c>
      <c r="R48" s="268">
        <v>0</v>
      </c>
      <c r="S48" s="268">
        <v>1</v>
      </c>
      <c r="T48" s="268">
        <v>57</v>
      </c>
      <c r="U48" s="268">
        <v>3</v>
      </c>
      <c r="V48" s="268">
        <v>759</v>
      </c>
      <c r="W48" s="268">
        <v>0</v>
      </c>
    </row>
    <row r="49" spans="1:23" s="67" customFormat="1" ht="15" customHeight="1">
      <c r="A49" s="81"/>
      <c r="B49" s="74" t="s">
        <v>123</v>
      </c>
      <c r="C49" s="83"/>
      <c r="D49" s="386" t="s">
        <v>124</v>
      </c>
      <c r="E49" s="386"/>
      <c r="F49" s="66"/>
      <c r="G49" s="327">
        <f t="shared" si="11"/>
        <v>2</v>
      </c>
      <c r="H49" s="264">
        <f t="shared" si="12"/>
        <v>98</v>
      </c>
      <c r="I49" s="268">
        <v>1</v>
      </c>
      <c r="J49" s="268">
        <v>1</v>
      </c>
      <c r="K49" s="268">
        <v>0</v>
      </c>
      <c r="L49" s="268">
        <v>0</v>
      </c>
      <c r="M49" s="268">
        <v>0</v>
      </c>
      <c r="N49" s="268">
        <v>0</v>
      </c>
      <c r="O49" s="268">
        <v>0</v>
      </c>
      <c r="P49" s="268">
        <v>0</v>
      </c>
      <c r="Q49" s="268">
        <v>0</v>
      </c>
      <c r="R49" s="268">
        <v>0</v>
      </c>
      <c r="S49" s="268">
        <v>1</v>
      </c>
      <c r="T49" s="268">
        <v>97</v>
      </c>
      <c r="U49" s="268">
        <v>0</v>
      </c>
      <c r="V49" s="268">
        <v>0</v>
      </c>
      <c r="W49" s="268">
        <v>0</v>
      </c>
    </row>
    <row r="50" spans="1:23" s="77" customFormat="1" ht="15" customHeight="1">
      <c r="A50" s="81"/>
      <c r="B50" s="74" t="s">
        <v>125</v>
      </c>
      <c r="C50" s="83"/>
      <c r="D50" s="386" t="s">
        <v>126</v>
      </c>
      <c r="E50" s="386"/>
      <c r="F50" s="17"/>
      <c r="G50" s="327">
        <f t="shared" si="11"/>
        <v>0</v>
      </c>
      <c r="H50" s="264">
        <f t="shared" si="12"/>
        <v>0</v>
      </c>
      <c r="I50" s="268">
        <v>0</v>
      </c>
      <c r="J50" s="268">
        <v>0</v>
      </c>
      <c r="K50" s="268">
        <v>0</v>
      </c>
      <c r="L50" s="268">
        <v>0</v>
      </c>
      <c r="M50" s="268">
        <v>0</v>
      </c>
      <c r="N50" s="268">
        <v>0</v>
      </c>
      <c r="O50" s="268">
        <v>0</v>
      </c>
      <c r="P50" s="268">
        <v>0</v>
      </c>
      <c r="Q50" s="268">
        <v>0</v>
      </c>
      <c r="R50" s="268">
        <v>0</v>
      </c>
      <c r="S50" s="268">
        <v>0</v>
      </c>
      <c r="T50" s="268">
        <v>0</v>
      </c>
      <c r="U50" s="268">
        <v>0</v>
      </c>
      <c r="V50" s="268">
        <v>0</v>
      </c>
      <c r="W50" s="268">
        <v>0</v>
      </c>
    </row>
    <row r="51" spans="1:23" s="77" customFormat="1" ht="15" customHeight="1">
      <c r="A51" s="81"/>
      <c r="B51" s="74" t="s">
        <v>127</v>
      </c>
      <c r="C51" s="83"/>
      <c r="D51" s="386" t="s">
        <v>128</v>
      </c>
      <c r="E51" s="386"/>
      <c r="F51" s="17"/>
      <c r="G51" s="327">
        <f t="shared" si="11"/>
        <v>1</v>
      </c>
      <c r="H51" s="264">
        <f t="shared" si="12"/>
        <v>60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1</v>
      </c>
      <c r="T51" s="268">
        <v>60</v>
      </c>
      <c r="U51" s="268">
        <v>0</v>
      </c>
      <c r="V51" s="268">
        <v>0</v>
      </c>
      <c r="W51" s="268">
        <v>0</v>
      </c>
    </row>
    <row r="52" spans="1:24" s="67" customFormat="1" ht="15" customHeight="1">
      <c r="A52" s="71" t="s">
        <v>129</v>
      </c>
      <c r="B52" s="71"/>
      <c r="C52" s="388" t="s">
        <v>130</v>
      </c>
      <c r="D52" s="388"/>
      <c r="E52" s="80"/>
      <c r="F52" s="66"/>
      <c r="G52" s="327">
        <f>SUM(G53:G59)</f>
        <v>209</v>
      </c>
      <c r="H52" s="264">
        <f aca="true" t="shared" si="13" ref="H52:W52">SUM(H53:H59)</f>
        <v>3010</v>
      </c>
      <c r="I52" s="264">
        <f t="shared" si="13"/>
        <v>116</v>
      </c>
      <c r="J52" s="264">
        <f t="shared" si="13"/>
        <v>270</v>
      </c>
      <c r="K52" s="264">
        <f t="shared" si="13"/>
        <v>32</v>
      </c>
      <c r="L52" s="264">
        <f t="shared" si="13"/>
        <v>216</v>
      </c>
      <c r="M52" s="264">
        <f t="shared" si="13"/>
        <v>28</v>
      </c>
      <c r="N52" s="264">
        <f t="shared" si="13"/>
        <v>384</v>
      </c>
      <c r="O52" s="264">
        <f t="shared" si="13"/>
        <v>10</v>
      </c>
      <c r="P52" s="264">
        <f t="shared" si="13"/>
        <v>233</v>
      </c>
      <c r="Q52" s="264">
        <f t="shared" si="13"/>
        <v>5</v>
      </c>
      <c r="R52" s="264">
        <f t="shared" si="13"/>
        <v>178</v>
      </c>
      <c r="S52" s="264">
        <f t="shared" si="13"/>
        <v>14</v>
      </c>
      <c r="T52" s="264">
        <f t="shared" si="13"/>
        <v>1018</v>
      </c>
      <c r="U52" s="264">
        <f t="shared" si="13"/>
        <v>4</v>
      </c>
      <c r="V52" s="264">
        <f t="shared" si="13"/>
        <v>711</v>
      </c>
      <c r="W52" s="264">
        <f t="shared" si="13"/>
        <v>0</v>
      </c>
      <c r="X52" s="261"/>
    </row>
    <row r="53" spans="1:23" s="77" customFormat="1" ht="15" customHeight="1">
      <c r="A53" s="81"/>
      <c r="B53" s="74" t="s">
        <v>131</v>
      </c>
      <c r="C53" s="83"/>
      <c r="D53" s="386" t="s">
        <v>225</v>
      </c>
      <c r="E53" s="386"/>
      <c r="F53" s="84"/>
      <c r="G53" s="327">
        <f t="shared" si="11"/>
        <v>27</v>
      </c>
      <c r="H53" s="264">
        <f t="shared" si="12"/>
        <v>819</v>
      </c>
      <c r="I53" s="268">
        <v>9</v>
      </c>
      <c r="J53" s="268">
        <v>26</v>
      </c>
      <c r="K53" s="268">
        <v>5</v>
      </c>
      <c r="L53" s="268">
        <v>32</v>
      </c>
      <c r="M53" s="268">
        <v>4</v>
      </c>
      <c r="N53" s="268">
        <v>48</v>
      </c>
      <c r="O53" s="268">
        <v>1</v>
      </c>
      <c r="P53" s="268">
        <v>26</v>
      </c>
      <c r="Q53" s="268">
        <v>1</v>
      </c>
      <c r="R53" s="268">
        <v>30</v>
      </c>
      <c r="S53" s="268">
        <v>6</v>
      </c>
      <c r="T53" s="268">
        <v>455</v>
      </c>
      <c r="U53" s="268">
        <v>1</v>
      </c>
      <c r="V53" s="268">
        <v>202</v>
      </c>
      <c r="W53" s="268">
        <v>0</v>
      </c>
    </row>
    <row r="54" spans="1:23" s="77" customFormat="1" ht="15" customHeight="1">
      <c r="A54" s="81"/>
      <c r="B54" s="74" t="s">
        <v>132</v>
      </c>
      <c r="C54" s="83"/>
      <c r="D54" s="386" t="s">
        <v>226</v>
      </c>
      <c r="E54" s="386"/>
      <c r="F54" s="17"/>
      <c r="G54" s="327">
        <f t="shared" si="11"/>
        <v>7</v>
      </c>
      <c r="H54" s="264">
        <f t="shared" si="12"/>
        <v>280</v>
      </c>
      <c r="I54" s="268">
        <v>3</v>
      </c>
      <c r="J54" s="268">
        <v>10</v>
      </c>
      <c r="K54" s="268">
        <v>0</v>
      </c>
      <c r="L54" s="268">
        <v>0</v>
      </c>
      <c r="M54" s="268">
        <v>1</v>
      </c>
      <c r="N54" s="268">
        <v>16</v>
      </c>
      <c r="O54" s="268">
        <v>0</v>
      </c>
      <c r="P54" s="268">
        <v>0</v>
      </c>
      <c r="Q54" s="268">
        <v>0</v>
      </c>
      <c r="R54" s="268">
        <v>0</v>
      </c>
      <c r="S54" s="268">
        <v>3</v>
      </c>
      <c r="T54" s="268">
        <v>254</v>
      </c>
      <c r="U54" s="268">
        <v>0</v>
      </c>
      <c r="V54" s="268">
        <v>0</v>
      </c>
      <c r="W54" s="268">
        <v>0</v>
      </c>
    </row>
    <row r="55" spans="1:23" s="67" customFormat="1" ht="15" customHeight="1">
      <c r="A55" s="81"/>
      <c r="B55" s="74" t="s">
        <v>133</v>
      </c>
      <c r="C55" s="83"/>
      <c r="D55" s="386" t="s">
        <v>227</v>
      </c>
      <c r="E55" s="386"/>
      <c r="F55" s="66"/>
      <c r="G55" s="327">
        <f t="shared" si="11"/>
        <v>115</v>
      </c>
      <c r="H55" s="264">
        <f t="shared" si="12"/>
        <v>1227</v>
      </c>
      <c r="I55" s="268">
        <v>66</v>
      </c>
      <c r="J55" s="268">
        <v>149</v>
      </c>
      <c r="K55" s="268">
        <v>19</v>
      </c>
      <c r="L55" s="268">
        <v>128</v>
      </c>
      <c r="M55" s="268">
        <v>15</v>
      </c>
      <c r="N55" s="268">
        <v>223</v>
      </c>
      <c r="O55" s="268">
        <v>9</v>
      </c>
      <c r="P55" s="268">
        <v>207</v>
      </c>
      <c r="Q55" s="268">
        <v>2</v>
      </c>
      <c r="R55" s="268">
        <v>68</v>
      </c>
      <c r="S55" s="268">
        <v>2</v>
      </c>
      <c r="T55" s="268">
        <v>115</v>
      </c>
      <c r="U55" s="268">
        <v>2</v>
      </c>
      <c r="V55" s="268">
        <v>337</v>
      </c>
      <c r="W55" s="268">
        <v>0</v>
      </c>
    </row>
    <row r="56" spans="1:23" s="77" customFormat="1" ht="15" customHeight="1">
      <c r="A56" s="81"/>
      <c r="B56" s="74" t="s">
        <v>134</v>
      </c>
      <c r="C56" s="83"/>
      <c r="D56" s="386" t="s">
        <v>228</v>
      </c>
      <c r="E56" s="386"/>
      <c r="F56" s="17"/>
      <c r="G56" s="327">
        <f t="shared" si="11"/>
        <v>9</v>
      </c>
      <c r="H56" s="264">
        <f t="shared" si="12"/>
        <v>42</v>
      </c>
      <c r="I56" s="268">
        <v>7</v>
      </c>
      <c r="J56" s="268">
        <v>13</v>
      </c>
      <c r="K56" s="268">
        <v>0</v>
      </c>
      <c r="L56" s="268">
        <v>0</v>
      </c>
      <c r="M56" s="268">
        <v>2</v>
      </c>
      <c r="N56" s="268">
        <v>29</v>
      </c>
      <c r="O56" s="268">
        <v>0</v>
      </c>
      <c r="P56" s="268">
        <v>0</v>
      </c>
      <c r="Q56" s="268">
        <v>0</v>
      </c>
      <c r="R56" s="268">
        <v>0</v>
      </c>
      <c r="S56" s="268">
        <v>0</v>
      </c>
      <c r="T56" s="268">
        <v>0</v>
      </c>
      <c r="U56" s="268">
        <v>0</v>
      </c>
      <c r="V56" s="268">
        <v>0</v>
      </c>
      <c r="W56" s="268">
        <v>0</v>
      </c>
    </row>
    <row r="57" spans="1:23" s="77" customFormat="1" ht="15" customHeight="1">
      <c r="A57" s="81"/>
      <c r="B57" s="74" t="s">
        <v>135</v>
      </c>
      <c r="C57" s="83"/>
      <c r="D57" s="386" t="s">
        <v>229</v>
      </c>
      <c r="E57" s="386"/>
      <c r="F57" s="17"/>
      <c r="G57" s="327">
        <f t="shared" si="11"/>
        <v>42</v>
      </c>
      <c r="H57" s="264">
        <f t="shared" si="12"/>
        <v>604</v>
      </c>
      <c r="I57" s="268">
        <v>25</v>
      </c>
      <c r="J57" s="268">
        <v>62</v>
      </c>
      <c r="K57" s="268">
        <v>6</v>
      </c>
      <c r="L57" s="268">
        <v>41</v>
      </c>
      <c r="M57" s="268">
        <v>5</v>
      </c>
      <c r="N57" s="268">
        <v>55</v>
      </c>
      <c r="O57" s="268">
        <v>0</v>
      </c>
      <c r="P57" s="268">
        <v>0</v>
      </c>
      <c r="Q57" s="268">
        <v>2</v>
      </c>
      <c r="R57" s="268">
        <v>80</v>
      </c>
      <c r="S57" s="268">
        <v>3</v>
      </c>
      <c r="T57" s="268">
        <v>194</v>
      </c>
      <c r="U57" s="268">
        <v>1</v>
      </c>
      <c r="V57" s="268">
        <v>172</v>
      </c>
      <c r="W57" s="268">
        <v>0</v>
      </c>
    </row>
    <row r="58" spans="1:23" s="77" customFormat="1" ht="15" customHeight="1">
      <c r="A58" s="81"/>
      <c r="B58" s="74" t="s">
        <v>1288</v>
      </c>
      <c r="C58" s="83"/>
      <c r="D58" s="386" t="s">
        <v>1289</v>
      </c>
      <c r="E58" s="386"/>
      <c r="F58" s="17"/>
      <c r="G58" s="327">
        <f>I58+K58+M58+O58+Q58+S58+U58+W58</f>
        <v>1</v>
      </c>
      <c r="H58" s="264">
        <f>J58+L58+N58+P58+R58+T58+V58</f>
        <v>4</v>
      </c>
      <c r="I58" s="268">
        <v>1</v>
      </c>
      <c r="J58" s="268">
        <v>4</v>
      </c>
      <c r="K58" s="268">
        <v>0</v>
      </c>
      <c r="L58" s="268">
        <v>0</v>
      </c>
      <c r="M58" s="268">
        <v>0</v>
      </c>
      <c r="N58" s="268">
        <v>0</v>
      </c>
      <c r="O58" s="268">
        <v>0</v>
      </c>
      <c r="P58" s="268">
        <v>0</v>
      </c>
      <c r="Q58" s="268">
        <v>0</v>
      </c>
      <c r="R58" s="268">
        <v>0</v>
      </c>
      <c r="S58" s="268">
        <v>0</v>
      </c>
      <c r="T58" s="268">
        <v>0</v>
      </c>
      <c r="U58" s="268">
        <v>0</v>
      </c>
      <c r="V58" s="268">
        <v>0</v>
      </c>
      <c r="W58" s="268">
        <v>0</v>
      </c>
    </row>
    <row r="59" spans="1:23" s="77" customFormat="1" ht="15" customHeight="1">
      <c r="A59" s="81"/>
      <c r="B59" s="74" t="s">
        <v>1290</v>
      </c>
      <c r="C59" s="83"/>
      <c r="D59" s="386" t="s">
        <v>1291</v>
      </c>
      <c r="E59" s="386"/>
      <c r="F59" s="17"/>
      <c r="G59" s="327">
        <f>I59+K59+M59+O59+Q59+S59+U59+W59</f>
        <v>8</v>
      </c>
      <c r="H59" s="264">
        <f>J59+L59+N59+P59+R59+T59+V59</f>
        <v>34</v>
      </c>
      <c r="I59" s="268">
        <v>5</v>
      </c>
      <c r="J59" s="268">
        <v>6</v>
      </c>
      <c r="K59" s="268">
        <v>2</v>
      </c>
      <c r="L59" s="268">
        <v>15</v>
      </c>
      <c r="M59" s="268">
        <v>1</v>
      </c>
      <c r="N59" s="268">
        <v>13</v>
      </c>
      <c r="O59" s="268">
        <v>0</v>
      </c>
      <c r="P59" s="268">
        <v>0</v>
      </c>
      <c r="Q59" s="268">
        <v>0</v>
      </c>
      <c r="R59" s="268">
        <v>0</v>
      </c>
      <c r="S59" s="268">
        <v>0</v>
      </c>
      <c r="T59" s="268">
        <v>0</v>
      </c>
      <c r="U59" s="268">
        <v>0</v>
      </c>
      <c r="V59" s="268">
        <v>0</v>
      </c>
      <c r="W59" s="268">
        <v>0</v>
      </c>
    </row>
    <row r="60" spans="1:23" s="77" customFormat="1" ht="15" customHeight="1" thickBot="1">
      <c r="A60" s="86"/>
      <c r="B60" s="87"/>
      <c r="C60" s="88"/>
      <c r="D60" s="89"/>
      <c r="E60" s="89"/>
      <c r="F60" s="89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114"/>
    </row>
    <row r="61" spans="1:23" s="67" customFormat="1" ht="3.75" customHeight="1">
      <c r="A61" s="92"/>
      <c r="B61" s="92"/>
      <c r="C61" s="93"/>
      <c r="D61" s="93"/>
      <c r="E61" s="80"/>
      <c r="F61" s="66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23" ht="18" customHeight="1">
      <c r="A62" s="332" t="s">
        <v>1339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</row>
    <row r="63" spans="1:23" ht="3" customHeight="1" thickBot="1">
      <c r="A63" s="44"/>
      <c r="B63" s="45"/>
      <c r="C63" s="45"/>
      <c r="D63" s="45"/>
      <c r="E63" s="46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94"/>
    </row>
    <row r="64" spans="1:23" s="52" customFormat="1" ht="27" customHeight="1">
      <c r="A64" s="398" t="s">
        <v>39</v>
      </c>
      <c r="B64" s="398"/>
      <c r="C64" s="398"/>
      <c r="D64" s="398"/>
      <c r="E64" s="398"/>
      <c r="F64" s="399"/>
      <c r="G64" s="396" t="s">
        <v>40</v>
      </c>
      <c r="H64" s="396"/>
      <c r="I64" s="396" t="s">
        <v>41</v>
      </c>
      <c r="J64" s="396"/>
      <c r="K64" s="397" t="s">
        <v>42</v>
      </c>
      <c r="L64" s="397"/>
      <c r="M64" s="407" t="s">
        <v>43</v>
      </c>
      <c r="N64" s="396"/>
      <c r="O64" s="396" t="s">
        <v>44</v>
      </c>
      <c r="P64" s="396"/>
      <c r="Q64" s="396" t="s">
        <v>45</v>
      </c>
      <c r="R64" s="396"/>
      <c r="S64" s="396" t="s">
        <v>46</v>
      </c>
      <c r="T64" s="396"/>
      <c r="U64" s="396" t="s">
        <v>47</v>
      </c>
      <c r="V64" s="396"/>
      <c r="W64" s="51" t="s">
        <v>48</v>
      </c>
    </row>
    <row r="65" spans="1:23" s="52" customFormat="1" ht="18" customHeight="1">
      <c r="A65" s="400"/>
      <c r="B65" s="400"/>
      <c r="C65" s="400"/>
      <c r="D65" s="400"/>
      <c r="E65" s="400"/>
      <c r="F65" s="401"/>
      <c r="G65" s="53" t="s">
        <v>49</v>
      </c>
      <c r="H65" s="53" t="s">
        <v>50</v>
      </c>
      <c r="I65" s="53" t="s">
        <v>49</v>
      </c>
      <c r="J65" s="53" t="s">
        <v>50</v>
      </c>
      <c r="K65" s="53" t="s">
        <v>49</v>
      </c>
      <c r="L65" s="54" t="s">
        <v>50</v>
      </c>
      <c r="M65" s="55" t="s">
        <v>49</v>
      </c>
      <c r="N65" s="53" t="s">
        <v>50</v>
      </c>
      <c r="O65" s="53" t="s">
        <v>49</v>
      </c>
      <c r="P65" s="53" t="s">
        <v>50</v>
      </c>
      <c r="Q65" s="53" t="s">
        <v>49</v>
      </c>
      <c r="R65" s="53" t="s">
        <v>50</v>
      </c>
      <c r="S65" s="53" t="s">
        <v>49</v>
      </c>
      <c r="T65" s="53" t="s">
        <v>50</v>
      </c>
      <c r="U65" s="53" t="s">
        <v>49</v>
      </c>
      <c r="V65" s="54" t="s">
        <v>50</v>
      </c>
      <c r="W65" s="56" t="s">
        <v>49</v>
      </c>
    </row>
    <row r="66" spans="1:23" s="101" customFormat="1" ht="3.75" customHeight="1">
      <c r="A66" s="95"/>
      <c r="B66" s="96"/>
      <c r="C66" s="96"/>
      <c r="D66" s="96"/>
      <c r="E66" s="97"/>
      <c r="F66" s="97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100"/>
    </row>
    <row r="67" spans="1:23" s="67" customFormat="1" ht="15" customHeight="1">
      <c r="A67" s="71" t="s">
        <v>136</v>
      </c>
      <c r="B67" s="71"/>
      <c r="C67" s="388" t="s">
        <v>137</v>
      </c>
      <c r="D67" s="388"/>
      <c r="E67" s="80"/>
      <c r="F67" s="66"/>
      <c r="G67" s="327">
        <f>SUM(G68:G76)</f>
        <v>254</v>
      </c>
      <c r="H67" s="264">
        <f aca="true" t="shared" si="14" ref="H67:W67">SUM(H68:H76)</f>
        <v>7727</v>
      </c>
      <c r="I67" s="264">
        <f t="shared" si="14"/>
        <v>67</v>
      </c>
      <c r="J67" s="264">
        <f t="shared" si="14"/>
        <v>132</v>
      </c>
      <c r="K67" s="264">
        <f t="shared" si="14"/>
        <v>36</v>
      </c>
      <c r="L67" s="264">
        <f t="shared" si="14"/>
        <v>240</v>
      </c>
      <c r="M67" s="264">
        <f t="shared" si="14"/>
        <v>58</v>
      </c>
      <c r="N67" s="264">
        <f t="shared" si="14"/>
        <v>805</v>
      </c>
      <c r="O67" s="264">
        <f t="shared" si="14"/>
        <v>17</v>
      </c>
      <c r="P67" s="264">
        <f t="shared" si="14"/>
        <v>392</v>
      </c>
      <c r="Q67" s="264">
        <f t="shared" si="14"/>
        <v>31</v>
      </c>
      <c r="R67" s="264">
        <f t="shared" si="14"/>
        <v>1202</v>
      </c>
      <c r="S67" s="264">
        <f t="shared" si="14"/>
        <v>29</v>
      </c>
      <c r="T67" s="264">
        <f t="shared" si="14"/>
        <v>1909</v>
      </c>
      <c r="U67" s="264">
        <f t="shared" si="14"/>
        <v>16</v>
      </c>
      <c r="V67" s="264">
        <f t="shared" si="14"/>
        <v>3047</v>
      </c>
      <c r="W67" s="264">
        <f t="shared" si="14"/>
        <v>0</v>
      </c>
    </row>
    <row r="68" spans="1:23" s="77" customFormat="1" ht="15" customHeight="1">
      <c r="A68" s="81"/>
      <c r="B68" s="74" t="s">
        <v>138</v>
      </c>
      <c r="C68" s="83"/>
      <c r="D68" s="386" t="s">
        <v>230</v>
      </c>
      <c r="E68" s="386"/>
      <c r="F68" s="17"/>
      <c r="G68" s="327">
        <f aca="true" t="shared" si="15" ref="G68:G75">I68+K68+M68+O68+Q68+S68+U68+W68</f>
        <v>11</v>
      </c>
      <c r="H68" s="264">
        <f aca="true" t="shared" si="16" ref="H68:H75">J68+L68+N68+P68+R68+T68+V68</f>
        <v>449</v>
      </c>
      <c r="I68" s="268">
        <v>1</v>
      </c>
      <c r="J68" s="268">
        <v>4</v>
      </c>
      <c r="K68" s="268">
        <v>3</v>
      </c>
      <c r="L68" s="268">
        <v>19</v>
      </c>
      <c r="M68" s="268">
        <v>1</v>
      </c>
      <c r="N68" s="268">
        <v>18</v>
      </c>
      <c r="O68" s="268">
        <v>1</v>
      </c>
      <c r="P68" s="268">
        <v>22</v>
      </c>
      <c r="Q68" s="268">
        <v>1</v>
      </c>
      <c r="R68" s="268">
        <v>41</v>
      </c>
      <c r="S68" s="268">
        <v>3</v>
      </c>
      <c r="T68" s="268">
        <v>214</v>
      </c>
      <c r="U68" s="268">
        <v>1</v>
      </c>
      <c r="V68" s="268">
        <v>131</v>
      </c>
      <c r="W68" s="268">
        <v>0</v>
      </c>
    </row>
    <row r="69" spans="1:23" s="77" customFormat="1" ht="15" customHeight="1">
      <c r="A69" s="81"/>
      <c r="B69" s="74" t="s">
        <v>139</v>
      </c>
      <c r="C69" s="83"/>
      <c r="D69" s="386" t="s">
        <v>231</v>
      </c>
      <c r="E69" s="386"/>
      <c r="F69" s="17"/>
      <c r="G69" s="327">
        <f t="shared" si="15"/>
        <v>49</v>
      </c>
      <c r="H69" s="264">
        <f t="shared" si="16"/>
        <v>1792</v>
      </c>
      <c r="I69" s="268">
        <v>24</v>
      </c>
      <c r="J69" s="268">
        <v>30</v>
      </c>
      <c r="K69" s="268">
        <v>1</v>
      </c>
      <c r="L69" s="268">
        <v>9</v>
      </c>
      <c r="M69" s="268">
        <v>4</v>
      </c>
      <c r="N69" s="268">
        <v>54</v>
      </c>
      <c r="O69" s="268">
        <v>1</v>
      </c>
      <c r="P69" s="268">
        <v>22</v>
      </c>
      <c r="Q69" s="268">
        <v>5</v>
      </c>
      <c r="R69" s="268">
        <v>208</v>
      </c>
      <c r="S69" s="268">
        <v>9</v>
      </c>
      <c r="T69" s="268">
        <v>656</v>
      </c>
      <c r="U69" s="268">
        <v>5</v>
      </c>
      <c r="V69" s="268">
        <v>813</v>
      </c>
      <c r="W69" s="268">
        <v>0</v>
      </c>
    </row>
    <row r="70" spans="1:23" s="77" customFormat="1" ht="15" customHeight="1">
      <c r="A70" s="81"/>
      <c r="B70" s="74" t="s">
        <v>140</v>
      </c>
      <c r="C70" s="83"/>
      <c r="D70" s="386" t="s">
        <v>232</v>
      </c>
      <c r="E70" s="386"/>
      <c r="F70" s="17"/>
      <c r="G70" s="327">
        <f t="shared" si="15"/>
        <v>139</v>
      </c>
      <c r="H70" s="264">
        <f t="shared" si="16"/>
        <v>3691</v>
      </c>
      <c r="I70" s="268">
        <v>23</v>
      </c>
      <c r="J70" s="268">
        <v>50</v>
      </c>
      <c r="K70" s="268">
        <v>20</v>
      </c>
      <c r="L70" s="268">
        <v>132</v>
      </c>
      <c r="M70" s="268">
        <v>45</v>
      </c>
      <c r="N70" s="268">
        <v>629</v>
      </c>
      <c r="O70" s="268">
        <v>13</v>
      </c>
      <c r="P70" s="268">
        <v>295</v>
      </c>
      <c r="Q70" s="268">
        <v>19</v>
      </c>
      <c r="R70" s="268">
        <v>723</v>
      </c>
      <c r="S70" s="268">
        <v>11</v>
      </c>
      <c r="T70" s="268">
        <v>624</v>
      </c>
      <c r="U70" s="268">
        <v>8</v>
      </c>
      <c r="V70" s="268">
        <v>1238</v>
      </c>
      <c r="W70" s="268">
        <v>0</v>
      </c>
    </row>
    <row r="71" spans="1:23" s="77" customFormat="1" ht="15" customHeight="1">
      <c r="A71" s="81"/>
      <c r="B71" s="74" t="s">
        <v>141</v>
      </c>
      <c r="C71" s="83"/>
      <c r="D71" s="386" t="s">
        <v>233</v>
      </c>
      <c r="E71" s="386"/>
      <c r="F71" s="17"/>
      <c r="G71" s="327">
        <f t="shared" si="15"/>
        <v>0</v>
      </c>
      <c r="H71" s="264">
        <f t="shared" si="16"/>
        <v>0</v>
      </c>
      <c r="I71" s="268">
        <v>0</v>
      </c>
      <c r="J71" s="268">
        <v>0</v>
      </c>
      <c r="K71" s="268">
        <v>0</v>
      </c>
      <c r="L71" s="268">
        <v>0</v>
      </c>
      <c r="M71" s="268">
        <v>0</v>
      </c>
      <c r="N71" s="268">
        <v>0</v>
      </c>
      <c r="O71" s="268">
        <v>0</v>
      </c>
      <c r="P71" s="268">
        <v>0</v>
      </c>
      <c r="Q71" s="268">
        <v>0</v>
      </c>
      <c r="R71" s="268">
        <v>0</v>
      </c>
      <c r="S71" s="268">
        <v>0</v>
      </c>
      <c r="T71" s="268">
        <v>0</v>
      </c>
      <c r="U71" s="268">
        <v>0</v>
      </c>
      <c r="V71" s="268">
        <v>0</v>
      </c>
      <c r="W71" s="268">
        <v>0</v>
      </c>
    </row>
    <row r="72" spans="1:23" s="77" customFormat="1" ht="15" customHeight="1">
      <c r="A72" s="81"/>
      <c r="B72" s="74" t="s">
        <v>1282</v>
      </c>
      <c r="C72" s="83"/>
      <c r="D72" s="386" t="s">
        <v>1283</v>
      </c>
      <c r="E72" s="386"/>
      <c r="F72" s="17"/>
      <c r="G72" s="327">
        <f>I72+K72+M72+O72+Q72+S72+U72+W72</f>
        <v>0</v>
      </c>
      <c r="H72" s="264">
        <f>J72+L72+N72+P72+R72+T72+V72</f>
        <v>0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0</v>
      </c>
      <c r="O72" s="268">
        <v>0</v>
      </c>
      <c r="P72" s="268">
        <v>0</v>
      </c>
      <c r="Q72" s="268">
        <v>0</v>
      </c>
      <c r="R72" s="268">
        <v>0</v>
      </c>
      <c r="S72" s="268">
        <v>0</v>
      </c>
      <c r="T72" s="268">
        <v>0</v>
      </c>
      <c r="U72" s="268">
        <v>0</v>
      </c>
      <c r="V72" s="268">
        <v>0</v>
      </c>
      <c r="W72" s="268">
        <v>0</v>
      </c>
    </row>
    <row r="73" spans="1:23" s="77" customFormat="1" ht="15" customHeight="1">
      <c r="A73" s="81"/>
      <c r="B73" s="74" t="s">
        <v>142</v>
      </c>
      <c r="C73" s="83"/>
      <c r="D73" s="386" t="s">
        <v>234</v>
      </c>
      <c r="E73" s="386"/>
      <c r="F73" s="17"/>
      <c r="G73" s="327">
        <f t="shared" si="15"/>
        <v>21</v>
      </c>
      <c r="H73" s="264">
        <f t="shared" si="16"/>
        <v>206</v>
      </c>
      <c r="I73" s="268">
        <v>8</v>
      </c>
      <c r="J73" s="268">
        <v>21</v>
      </c>
      <c r="K73" s="268">
        <v>8</v>
      </c>
      <c r="L73" s="268">
        <v>56</v>
      </c>
      <c r="M73" s="268">
        <v>2</v>
      </c>
      <c r="N73" s="268">
        <v>30</v>
      </c>
      <c r="O73" s="268">
        <v>1</v>
      </c>
      <c r="P73" s="268">
        <v>28</v>
      </c>
      <c r="Q73" s="268">
        <v>2</v>
      </c>
      <c r="R73" s="268">
        <v>71</v>
      </c>
      <c r="S73" s="268">
        <v>0</v>
      </c>
      <c r="T73" s="268">
        <v>0</v>
      </c>
      <c r="U73" s="268">
        <v>0</v>
      </c>
      <c r="V73" s="268">
        <v>0</v>
      </c>
      <c r="W73" s="268">
        <v>0</v>
      </c>
    </row>
    <row r="74" spans="1:23" s="77" customFormat="1" ht="15" customHeight="1">
      <c r="A74" s="81"/>
      <c r="B74" s="74" t="s">
        <v>143</v>
      </c>
      <c r="C74" s="83"/>
      <c r="D74" s="386" t="s">
        <v>235</v>
      </c>
      <c r="E74" s="386"/>
      <c r="F74" s="17"/>
      <c r="G74" s="327">
        <f t="shared" si="15"/>
        <v>27</v>
      </c>
      <c r="H74" s="264">
        <f t="shared" si="16"/>
        <v>543</v>
      </c>
      <c r="I74" s="268">
        <v>11</v>
      </c>
      <c r="J74" s="268">
        <v>27</v>
      </c>
      <c r="K74" s="268">
        <v>4</v>
      </c>
      <c r="L74" s="268">
        <v>24</v>
      </c>
      <c r="M74" s="268">
        <v>4</v>
      </c>
      <c r="N74" s="268">
        <v>50</v>
      </c>
      <c r="O74" s="268">
        <v>0</v>
      </c>
      <c r="P74" s="268">
        <v>0</v>
      </c>
      <c r="Q74" s="268">
        <v>4</v>
      </c>
      <c r="R74" s="268">
        <v>159</v>
      </c>
      <c r="S74" s="268">
        <v>4</v>
      </c>
      <c r="T74" s="268">
        <v>283</v>
      </c>
      <c r="U74" s="268">
        <v>0</v>
      </c>
      <c r="V74" s="268">
        <v>0</v>
      </c>
      <c r="W74" s="268">
        <v>0</v>
      </c>
    </row>
    <row r="75" spans="1:23" s="77" customFormat="1" ht="15" customHeight="1">
      <c r="A75" s="81"/>
      <c r="B75" s="74" t="s">
        <v>144</v>
      </c>
      <c r="C75" s="103"/>
      <c r="D75" s="386" t="s">
        <v>145</v>
      </c>
      <c r="E75" s="386"/>
      <c r="F75" s="17"/>
      <c r="G75" s="327">
        <f t="shared" si="15"/>
        <v>5</v>
      </c>
      <c r="H75" s="264">
        <f t="shared" si="16"/>
        <v>956</v>
      </c>
      <c r="I75" s="268">
        <v>0</v>
      </c>
      <c r="J75" s="268">
        <v>0</v>
      </c>
      <c r="K75" s="268">
        <v>0</v>
      </c>
      <c r="L75" s="268">
        <v>0</v>
      </c>
      <c r="M75" s="268">
        <v>1</v>
      </c>
      <c r="N75" s="268">
        <v>10</v>
      </c>
      <c r="O75" s="268">
        <v>1</v>
      </c>
      <c r="P75" s="268">
        <v>25</v>
      </c>
      <c r="Q75" s="268">
        <v>0</v>
      </c>
      <c r="R75" s="268">
        <v>0</v>
      </c>
      <c r="S75" s="268">
        <v>1</v>
      </c>
      <c r="T75" s="268">
        <v>56</v>
      </c>
      <c r="U75" s="268">
        <v>2</v>
      </c>
      <c r="V75" s="268">
        <v>865</v>
      </c>
      <c r="W75" s="268">
        <v>0</v>
      </c>
    </row>
    <row r="76" spans="1:23" s="77" customFormat="1" ht="15" customHeight="1">
      <c r="A76" s="81"/>
      <c r="B76" s="74" t="s">
        <v>1292</v>
      </c>
      <c r="C76" s="103"/>
      <c r="D76" s="386" t="s">
        <v>1293</v>
      </c>
      <c r="E76" s="386"/>
      <c r="F76" s="17"/>
      <c r="G76" s="327">
        <f>I76+K76+M76+O76+Q76+S76+U76+W76</f>
        <v>2</v>
      </c>
      <c r="H76" s="264">
        <f>J76+L76+N76+P76+R76+T76+V76</f>
        <v>90</v>
      </c>
      <c r="I76" s="268">
        <v>0</v>
      </c>
      <c r="J76" s="268">
        <v>0</v>
      </c>
      <c r="K76" s="268">
        <v>0</v>
      </c>
      <c r="L76" s="268">
        <v>0</v>
      </c>
      <c r="M76" s="268">
        <v>1</v>
      </c>
      <c r="N76" s="268">
        <v>14</v>
      </c>
      <c r="O76" s="268">
        <v>0</v>
      </c>
      <c r="P76" s="268">
        <v>0</v>
      </c>
      <c r="Q76" s="268">
        <v>0</v>
      </c>
      <c r="R76" s="268">
        <v>0</v>
      </c>
      <c r="S76" s="268">
        <v>1</v>
      </c>
      <c r="T76" s="268">
        <v>76</v>
      </c>
      <c r="U76" s="268">
        <v>0</v>
      </c>
      <c r="V76" s="268">
        <v>0</v>
      </c>
      <c r="W76" s="268">
        <v>0</v>
      </c>
    </row>
    <row r="77" spans="1:23" s="67" customFormat="1" ht="15" customHeight="1">
      <c r="A77" s="104" t="s">
        <v>146</v>
      </c>
      <c r="B77" s="66" t="s">
        <v>147</v>
      </c>
      <c r="C77" s="388" t="s">
        <v>1279</v>
      </c>
      <c r="D77" s="388"/>
      <c r="E77" s="80"/>
      <c r="F77" s="66"/>
      <c r="G77" s="327">
        <f>SUM(G78:G91)</f>
        <v>6001</v>
      </c>
      <c r="H77" s="264">
        <f aca="true" t="shared" si="17" ref="H77:W77">SUM(H78:H91)</f>
        <v>47128</v>
      </c>
      <c r="I77" s="264">
        <f t="shared" si="17"/>
        <v>3547</v>
      </c>
      <c r="J77" s="264">
        <f t="shared" si="17"/>
        <v>8374</v>
      </c>
      <c r="K77" s="264">
        <f t="shared" si="17"/>
        <v>1204</v>
      </c>
      <c r="L77" s="264">
        <f t="shared" si="17"/>
        <v>7812</v>
      </c>
      <c r="M77" s="264">
        <f t="shared" si="17"/>
        <v>743</v>
      </c>
      <c r="N77" s="264">
        <f t="shared" si="17"/>
        <v>10087</v>
      </c>
      <c r="O77" s="264">
        <f t="shared" si="17"/>
        <v>220</v>
      </c>
      <c r="P77" s="264">
        <f t="shared" si="17"/>
        <v>5210</v>
      </c>
      <c r="Q77" s="264">
        <f t="shared" si="17"/>
        <v>145</v>
      </c>
      <c r="R77" s="264">
        <f t="shared" si="17"/>
        <v>5488</v>
      </c>
      <c r="S77" s="264">
        <f t="shared" si="17"/>
        <v>86</v>
      </c>
      <c r="T77" s="264">
        <f t="shared" si="17"/>
        <v>5860</v>
      </c>
      <c r="U77" s="264">
        <f t="shared" si="17"/>
        <v>26</v>
      </c>
      <c r="V77" s="264">
        <f t="shared" si="17"/>
        <v>4297</v>
      </c>
      <c r="W77" s="264">
        <f t="shared" si="17"/>
        <v>30</v>
      </c>
    </row>
    <row r="78" spans="1:23" s="77" customFormat="1" ht="15" customHeight="1">
      <c r="A78" s="81"/>
      <c r="B78" s="105" t="s">
        <v>148</v>
      </c>
      <c r="C78" s="103"/>
      <c r="D78" s="386" t="s">
        <v>236</v>
      </c>
      <c r="E78" s="386"/>
      <c r="F78" s="17"/>
      <c r="G78" s="327">
        <f aca="true" t="shared" si="18" ref="G78:G89">I78+K78+M78+O78+Q78+S78+U78+W78</f>
        <v>7</v>
      </c>
      <c r="H78" s="264">
        <f aca="true" t="shared" si="19" ref="H78:H89">J78+L78+N78+P78+R78+T78+V78</f>
        <v>86</v>
      </c>
      <c r="I78" s="268">
        <v>2</v>
      </c>
      <c r="J78" s="268">
        <v>5</v>
      </c>
      <c r="K78" s="268">
        <v>3</v>
      </c>
      <c r="L78" s="268">
        <v>23</v>
      </c>
      <c r="M78" s="268">
        <v>1</v>
      </c>
      <c r="N78" s="268">
        <v>12</v>
      </c>
      <c r="O78" s="268">
        <v>0</v>
      </c>
      <c r="P78" s="268">
        <v>0</v>
      </c>
      <c r="Q78" s="268">
        <v>1</v>
      </c>
      <c r="R78" s="268">
        <v>46</v>
      </c>
      <c r="S78" s="268">
        <v>0</v>
      </c>
      <c r="T78" s="268">
        <v>0</v>
      </c>
      <c r="U78" s="268">
        <v>0</v>
      </c>
      <c r="V78" s="268">
        <v>0</v>
      </c>
      <c r="W78" s="268">
        <v>0</v>
      </c>
    </row>
    <row r="79" spans="1:23" s="77" customFormat="1" ht="15" customHeight="1">
      <c r="A79" s="81"/>
      <c r="B79" s="105" t="s">
        <v>149</v>
      </c>
      <c r="C79" s="103"/>
      <c r="D79" s="386" t="s">
        <v>237</v>
      </c>
      <c r="E79" s="386"/>
      <c r="F79" s="17"/>
      <c r="G79" s="327">
        <f t="shared" si="18"/>
        <v>671</v>
      </c>
      <c r="H79" s="264">
        <f t="shared" si="19"/>
        <v>6256</v>
      </c>
      <c r="I79" s="268">
        <v>414</v>
      </c>
      <c r="J79" s="268">
        <v>1000</v>
      </c>
      <c r="K79" s="268">
        <v>122</v>
      </c>
      <c r="L79" s="268">
        <v>814</v>
      </c>
      <c r="M79" s="268">
        <v>63</v>
      </c>
      <c r="N79" s="268">
        <v>832</v>
      </c>
      <c r="O79" s="268">
        <v>31</v>
      </c>
      <c r="P79" s="268">
        <v>714</v>
      </c>
      <c r="Q79" s="268">
        <v>21</v>
      </c>
      <c r="R79" s="268">
        <v>794</v>
      </c>
      <c r="S79" s="268">
        <v>12</v>
      </c>
      <c r="T79" s="268">
        <v>825</v>
      </c>
      <c r="U79" s="268">
        <v>6</v>
      </c>
      <c r="V79" s="268">
        <v>1277</v>
      </c>
      <c r="W79" s="268">
        <v>2</v>
      </c>
    </row>
    <row r="80" spans="1:23" s="77" customFormat="1" ht="15" customHeight="1">
      <c r="A80" s="81"/>
      <c r="B80" s="105" t="s">
        <v>150</v>
      </c>
      <c r="C80" s="103"/>
      <c r="D80" s="386" t="s">
        <v>238</v>
      </c>
      <c r="E80" s="386"/>
      <c r="F80" s="17"/>
      <c r="G80" s="327">
        <f t="shared" si="18"/>
        <v>343</v>
      </c>
      <c r="H80" s="264">
        <f t="shared" si="19"/>
        <v>3580</v>
      </c>
      <c r="I80" s="268">
        <v>185</v>
      </c>
      <c r="J80" s="268">
        <v>461</v>
      </c>
      <c r="K80" s="268">
        <v>68</v>
      </c>
      <c r="L80" s="268">
        <v>464</v>
      </c>
      <c r="M80" s="268">
        <v>45</v>
      </c>
      <c r="N80" s="268">
        <v>598</v>
      </c>
      <c r="O80" s="268">
        <v>19</v>
      </c>
      <c r="P80" s="268">
        <v>455</v>
      </c>
      <c r="Q80" s="268">
        <v>13</v>
      </c>
      <c r="R80" s="268">
        <v>479</v>
      </c>
      <c r="S80" s="268">
        <v>9</v>
      </c>
      <c r="T80" s="268">
        <v>636</v>
      </c>
      <c r="U80" s="268">
        <v>4</v>
      </c>
      <c r="V80" s="268">
        <v>487</v>
      </c>
      <c r="W80" s="268">
        <v>0</v>
      </c>
    </row>
    <row r="81" spans="1:23" s="77" customFormat="1" ht="15" customHeight="1">
      <c r="A81" s="81"/>
      <c r="B81" s="105" t="s">
        <v>151</v>
      </c>
      <c r="C81" s="103"/>
      <c r="D81" s="391" t="s">
        <v>239</v>
      </c>
      <c r="E81" s="391"/>
      <c r="F81" s="17"/>
      <c r="G81" s="327">
        <f t="shared" si="18"/>
        <v>283</v>
      </c>
      <c r="H81" s="264">
        <f t="shared" si="19"/>
        <v>2357</v>
      </c>
      <c r="I81" s="268">
        <v>119</v>
      </c>
      <c r="J81" s="268">
        <v>269</v>
      </c>
      <c r="K81" s="268">
        <v>79</v>
      </c>
      <c r="L81" s="268">
        <v>528</v>
      </c>
      <c r="M81" s="268">
        <v>55</v>
      </c>
      <c r="N81" s="268">
        <v>698</v>
      </c>
      <c r="O81" s="268">
        <v>16</v>
      </c>
      <c r="P81" s="268">
        <v>374</v>
      </c>
      <c r="Q81" s="268">
        <v>8</v>
      </c>
      <c r="R81" s="268">
        <v>284</v>
      </c>
      <c r="S81" s="268">
        <v>3</v>
      </c>
      <c r="T81" s="268">
        <v>204</v>
      </c>
      <c r="U81" s="268">
        <v>0</v>
      </c>
      <c r="V81" s="268">
        <v>0</v>
      </c>
      <c r="W81" s="268">
        <v>3</v>
      </c>
    </row>
    <row r="82" spans="1:23" s="67" customFormat="1" ht="15" customHeight="1">
      <c r="A82" s="71"/>
      <c r="B82" s="105" t="s">
        <v>152</v>
      </c>
      <c r="C82" s="103"/>
      <c r="D82" s="386" t="s">
        <v>240</v>
      </c>
      <c r="E82" s="386"/>
      <c r="F82" s="66"/>
      <c r="G82" s="327">
        <f t="shared" si="18"/>
        <v>381</v>
      </c>
      <c r="H82" s="264">
        <f t="shared" si="19"/>
        <v>3109</v>
      </c>
      <c r="I82" s="268">
        <v>169</v>
      </c>
      <c r="J82" s="268">
        <v>429</v>
      </c>
      <c r="K82" s="268">
        <v>115</v>
      </c>
      <c r="L82" s="268">
        <v>771</v>
      </c>
      <c r="M82" s="268">
        <v>61</v>
      </c>
      <c r="N82" s="268">
        <v>768</v>
      </c>
      <c r="O82" s="268">
        <v>15</v>
      </c>
      <c r="P82" s="268">
        <v>353</v>
      </c>
      <c r="Q82" s="268">
        <v>8</v>
      </c>
      <c r="R82" s="268">
        <v>285</v>
      </c>
      <c r="S82" s="268">
        <v>6</v>
      </c>
      <c r="T82" s="268">
        <v>399</v>
      </c>
      <c r="U82" s="268">
        <v>1</v>
      </c>
      <c r="V82" s="268">
        <v>104</v>
      </c>
      <c r="W82" s="268">
        <v>6</v>
      </c>
    </row>
    <row r="83" spans="1:23" s="77" customFormat="1" ht="15" customHeight="1">
      <c r="A83" s="81"/>
      <c r="B83" s="105" t="s">
        <v>153</v>
      </c>
      <c r="C83" s="103"/>
      <c r="D83" s="386" t="s">
        <v>241</v>
      </c>
      <c r="E83" s="386"/>
      <c r="F83" s="17"/>
      <c r="G83" s="327">
        <f t="shared" si="18"/>
        <v>459</v>
      </c>
      <c r="H83" s="264">
        <f t="shared" si="19"/>
        <v>4439</v>
      </c>
      <c r="I83" s="268">
        <v>229</v>
      </c>
      <c r="J83" s="268">
        <v>578</v>
      </c>
      <c r="K83" s="268">
        <v>105</v>
      </c>
      <c r="L83" s="268">
        <v>696</v>
      </c>
      <c r="M83" s="268">
        <v>68</v>
      </c>
      <c r="N83" s="268">
        <v>926</v>
      </c>
      <c r="O83" s="268">
        <v>30</v>
      </c>
      <c r="P83" s="268">
        <v>738</v>
      </c>
      <c r="Q83" s="268">
        <v>13</v>
      </c>
      <c r="R83" s="268">
        <v>526</v>
      </c>
      <c r="S83" s="268">
        <v>10</v>
      </c>
      <c r="T83" s="268">
        <v>659</v>
      </c>
      <c r="U83" s="268">
        <v>2</v>
      </c>
      <c r="V83" s="268">
        <v>316</v>
      </c>
      <c r="W83" s="268">
        <v>2</v>
      </c>
    </row>
    <row r="84" spans="1:23" s="107" customFormat="1" ht="15" customHeight="1">
      <c r="A84" s="81"/>
      <c r="B84" s="105" t="s">
        <v>154</v>
      </c>
      <c r="C84" s="103"/>
      <c r="D84" s="386" t="s">
        <v>242</v>
      </c>
      <c r="E84" s="386"/>
      <c r="F84" s="106"/>
      <c r="G84" s="327">
        <f t="shared" si="18"/>
        <v>11</v>
      </c>
      <c r="H84" s="264">
        <f t="shared" si="19"/>
        <v>987</v>
      </c>
      <c r="I84" s="268">
        <v>1</v>
      </c>
      <c r="J84" s="268">
        <v>2</v>
      </c>
      <c r="K84" s="268">
        <v>3</v>
      </c>
      <c r="L84" s="268">
        <v>18</v>
      </c>
      <c r="M84" s="268">
        <v>2</v>
      </c>
      <c r="N84" s="268">
        <v>28</v>
      </c>
      <c r="O84" s="268">
        <v>0</v>
      </c>
      <c r="P84" s="268">
        <v>0</v>
      </c>
      <c r="Q84" s="268">
        <v>0</v>
      </c>
      <c r="R84" s="268">
        <v>0</v>
      </c>
      <c r="S84" s="268">
        <v>1</v>
      </c>
      <c r="T84" s="268">
        <v>55</v>
      </c>
      <c r="U84" s="268">
        <v>4</v>
      </c>
      <c r="V84" s="268">
        <v>884</v>
      </c>
      <c r="W84" s="268">
        <v>0</v>
      </c>
    </row>
    <row r="85" spans="1:23" s="77" customFormat="1" ht="15" customHeight="1">
      <c r="A85" s="81"/>
      <c r="B85" s="105" t="s">
        <v>155</v>
      </c>
      <c r="C85" s="103"/>
      <c r="D85" s="386" t="s">
        <v>243</v>
      </c>
      <c r="E85" s="386"/>
      <c r="F85" s="17"/>
      <c r="G85" s="327">
        <f t="shared" si="18"/>
        <v>654</v>
      </c>
      <c r="H85" s="264">
        <f t="shared" si="19"/>
        <v>2602</v>
      </c>
      <c r="I85" s="268">
        <v>489</v>
      </c>
      <c r="J85" s="268">
        <v>1123</v>
      </c>
      <c r="K85" s="268">
        <v>117</v>
      </c>
      <c r="L85" s="268">
        <v>719</v>
      </c>
      <c r="M85" s="268">
        <v>35</v>
      </c>
      <c r="N85" s="268">
        <v>470</v>
      </c>
      <c r="O85" s="268">
        <v>1</v>
      </c>
      <c r="P85" s="268">
        <v>21</v>
      </c>
      <c r="Q85" s="268">
        <v>7</v>
      </c>
      <c r="R85" s="268">
        <v>269</v>
      </c>
      <c r="S85" s="268">
        <v>0</v>
      </c>
      <c r="T85" s="268">
        <v>0</v>
      </c>
      <c r="U85" s="268">
        <v>0</v>
      </c>
      <c r="V85" s="268">
        <v>0</v>
      </c>
      <c r="W85" s="268">
        <v>5</v>
      </c>
    </row>
    <row r="86" spans="1:23" s="77" customFormat="1" ht="15" customHeight="1">
      <c r="A86" s="81"/>
      <c r="B86" s="105" t="s">
        <v>156</v>
      </c>
      <c r="C86" s="103"/>
      <c r="D86" s="386" t="s">
        <v>244</v>
      </c>
      <c r="E86" s="386"/>
      <c r="F86" s="17"/>
      <c r="G86" s="327">
        <f t="shared" si="18"/>
        <v>878</v>
      </c>
      <c r="H86" s="264">
        <f t="shared" si="19"/>
        <v>8426</v>
      </c>
      <c r="I86" s="268">
        <v>512</v>
      </c>
      <c r="J86" s="268">
        <v>1159</v>
      </c>
      <c r="K86" s="268">
        <v>124</v>
      </c>
      <c r="L86" s="268">
        <v>794</v>
      </c>
      <c r="M86" s="268">
        <v>148</v>
      </c>
      <c r="N86" s="268">
        <v>2119</v>
      </c>
      <c r="O86" s="268">
        <v>39</v>
      </c>
      <c r="P86" s="268">
        <v>909</v>
      </c>
      <c r="Q86" s="268">
        <v>21</v>
      </c>
      <c r="R86" s="268">
        <v>813</v>
      </c>
      <c r="S86" s="268">
        <v>29</v>
      </c>
      <c r="T86" s="268">
        <v>2031</v>
      </c>
      <c r="U86" s="268">
        <v>4</v>
      </c>
      <c r="V86" s="268">
        <v>601</v>
      </c>
      <c r="W86" s="268">
        <v>1</v>
      </c>
    </row>
    <row r="87" spans="1:23" s="77" customFormat="1" ht="15" customHeight="1">
      <c r="A87" s="81"/>
      <c r="B87" s="105" t="s">
        <v>157</v>
      </c>
      <c r="C87" s="103"/>
      <c r="D87" s="386" t="s">
        <v>245</v>
      </c>
      <c r="E87" s="386"/>
      <c r="F87" s="17"/>
      <c r="G87" s="327">
        <f t="shared" si="18"/>
        <v>659</v>
      </c>
      <c r="H87" s="264">
        <f t="shared" si="19"/>
        <v>4221</v>
      </c>
      <c r="I87" s="268">
        <v>423</v>
      </c>
      <c r="J87" s="268">
        <v>1025</v>
      </c>
      <c r="K87" s="268">
        <v>111</v>
      </c>
      <c r="L87" s="268">
        <v>712</v>
      </c>
      <c r="M87" s="268">
        <v>95</v>
      </c>
      <c r="N87" s="268">
        <v>1320</v>
      </c>
      <c r="O87" s="268">
        <v>12</v>
      </c>
      <c r="P87" s="268">
        <v>298</v>
      </c>
      <c r="Q87" s="268">
        <v>10</v>
      </c>
      <c r="R87" s="268">
        <v>368</v>
      </c>
      <c r="S87" s="268">
        <v>6</v>
      </c>
      <c r="T87" s="268">
        <v>397</v>
      </c>
      <c r="U87" s="268">
        <v>1</v>
      </c>
      <c r="V87" s="268">
        <v>101</v>
      </c>
      <c r="W87" s="268">
        <v>1</v>
      </c>
    </row>
    <row r="88" spans="1:23" s="77" customFormat="1" ht="15" customHeight="1">
      <c r="A88" s="81"/>
      <c r="B88" s="105" t="s">
        <v>158</v>
      </c>
      <c r="C88" s="103"/>
      <c r="D88" s="394" t="s">
        <v>246</v>
      </c>
      <c r="E88" s="394"/>
      <c r="F88" s="17"/>
      <c r="G88" s="327">
        <f t="shared" si="18"/>
        <v>1493</v>
      </c>
      <c r="H88" s="264">
        <f t="shared" si="19"/>
        <v>9750</v>
      </c>
      <c r="I88" s="268">
        <v>919</v>
      </c>
      <c r="J88" s="268">
        <v>2143</v>
      </c>
      <c r="K88" s="268">
        <v>318</v>
      </c>
      <c r="L88" s="268">
        <v>2009</v>
      </c>
      <c r="M88" s="268">
        <v>148</v>
      </c>
      <c r="N88" s="268">
        <v>2016</v>
      </c>
      <c r="O88" s="268">
        <v>52</v>
      </c>
      <c r="P88" s="268">
        <v>1232</v>
      </c>
      <c r="Q88" s="268">
        <v>35</v>
      </c>
      <c r="R88" s="268">
        <v>1302</v>
      </c>
      <c r="S88" s="268">
        <v>8</v>
      </c>
      <c r="T88" s="268">
        <v>521</v>
      </c>
      <c r="U88" s="268">
        <v>4</v>
      </c>
      <c r="V88" s="268">
        <v>527</v>
      </c>
      <c r="W88" s="268">
        <v>9</v>
      </c>
    </row>
    <row r="89" spans="1:23" s="77" customFormat="1" ht="15" customHeight="1">
      <c r="A89" s="81"/>
      <c r="B89" s="105" t="s">
        <v>159</v>
      </c>
      <c r="C89" s="103"/>
      <c r="D89" s="386" t="s">
        <v>160</v>
      </c>
      <c r="E89" s="386"/>
      <c r="F89" s="108"/>
      <c r="G89" s="327">
        <f t="shared" si="18"/>
        <v>115</v>
      </c>
      <c r="H89" s="264">
        <f t="shared" si="19"/>
        <v>938</v>
      </c>
      <c r="I89" s="268">
        <v>61</v>
      </c>
      <c r="J89" s="268">
        <v>115</v>
      </c>
      <c r="K89" s="268">
        <v>26</v>
      </c>
      <c r="L89" s="268">
        <v>175</v>
      </c>
      <c r="M89" s="268">
        <v>17</v>
      </c>
      <c r="N89" s="268">
        <v>244</v>
      </c>
      <c r="O89" s="268">
        <v>3</v>
      </c>
      <c r="P89" s="268">
        <v>66</v>
      </c>
      <c r="Q89" s="268">
        <v>5</v>
      </c>
      <c r="R89" s="268">
        <v>205</v>
      </c>
      <c r="S89" s="268">
        <v>2</v>
      </c>
      <c r="T89" s="268">
        <v>133</v>
      </c>
      <c r="U89" s="268">
        <v>0</v>
      </c>
      <c r="V89" s="268">
        <v>0</v>
      </c>
      <c r="W89" s="268">
        <v>1</v>
      </c>
    </row>
    <row r="90" spans="1:23" s="77" customFormat="1" ht="15" customHeight="1">
      <c r="A90" s="81"/>
      <c r="B90" s="82" t="s">
        <v>1296</v>
      </c>
      <c r="C90" s="103"/>
      <c r="D90" s="386" t="s">
        <v>1294</v>
      </c>
      <c r="E90" s="386"/>
      <c r="F90" s="108"/>
      <c r="G90" s="327">
        <f>I90+K90+M90+O90+Q90+S90+U90+W90</f>
        <v>32</v>
      </c>
      <c r="H90" s="264">
        <f>J90+L90+N90+P90+R90+T90+V90</f>
        <v>285</v>
      </c>
      <c r="I90" s="268">
        <v>16</v>
      </c>
      <c r="J90" s="268">
        <v>45</v>
      </c>
      <c r="K90" s="268">
        <v>8</v>
      </c>
      <c r="L90" s="268">
        <v>61</v>
      </c>
      <c r="M90" s="268">
        <v>4</v>
      </c>
      <c r="N90" s="268">
        <v>45</v>
      </c>
      <c r="O90" s="268">
        <v>2</v>
      </c>
      <c r="P90" s="268">
        <v>50</v>
      </c>
      <c r="Q90" s="268">
        <v>2</v>
      </c>
      <c r="R90" s="268">
        <v>84</v>
      </c>
      <c r="S90" s="268">
        <v>0</v>
      </c>
      <c r="T90" s="268">
        <v>0</v>
      </c>
      <c r="U90" s="268">
        <v>0</v>
      </c>
      <c r="V90" s="268">
        <v>0</v>
      </c>
      <c r="W90" s="268">
        <v>0</v>
      </c>
    </row>
    <row r="91" spans="1:23" s="77" customFormat="1" ht="15" customHeight="1">
      <c r="A91" s="81"/>
      <c r="B91" s="82" t="s">
        <v>1295</v>
      </c>
      <c r="C91" s="103"/>
      <c r="D91" s="386" t="s">
        <v>1297</v>
      </c>
      <c r="E91" s="386"/>
      <c r="F91" s="108"/>
      <c r="G91" s="327">
        <f>I91+K91+M91+O91+Q91+S91+U91+W91</f>
        <v>15</v>
      </c>
      <c r="H91" s="264">
        <f>J91+L91+N91+P91+R91+T91+V91</f>
        <v>92</v>
      </c>
      <c r="I91" s="268">
        <v>8</v>
      </c>
      <c r="J91" s="268">
        <v>20</v>
      </c>
      <c r="K91" s="268">
        <v>5</v>
      </c>
      <c r="L91" s="268">
        <v>28</v>
      </c>
      <c r="M91" s="268">
        <v>1</v>
      </c>
      <c r="N91" s="268">
        <v>11</v>
      </c>
      <c r="O91" s="268">
        <v>0</v>
      </c>
      <c r="P91" s="268">
        <v>0</v>
      </c>
      <c r="Q91" s="268">
        <v>1</v>
      </c>
      <c r="R91" s="268">
        <v>33</v>
      </c>
      <c r="S91" s="268">
        <v>0</v>
      </c>
      <c r="T91" s="268">
        <v>0</v>
      </c>
      <c r="U91" s="268">
        <v>0</v>
      </c>
      <c r="V91" s="268">
        <v>0</v>
      </c>
      <c r="W91" s="268">
        <v>0</v>
      </c>
    </row>
    <row r="92" spans="1:23" s="67" customFormat="1" ht="15" customHeight="1">
      <c r="A92" s="65" t="s">
        <v>23</v>
      </c>
      <c r="C92" s="388" t="s">
        <v>1280</v>
      </c>
      <c r="D92" s="388"/>
      <c r="E92" s="80"/>
      <c r="F92" s="109"/>
      <c r="G92" s="327">
        <f>SUM(G93:G99)</f>
        <v>451</v>
      </c>
      <c r="H92" s="264">
        <f aca="true" t="shared" si="20" ref="H92:W92">SUM(H93:H99)</f>
        <v>9402</v>
      </c>
      <c r="I92" s="264">
        <f t="shared" si="20"/>
        <v>126</v>
      </c>
      <c r="J92" s="264">
        <f t="shared" si="20"/>
        <v>321</v>
      </c>
      <c r="K92" s="264">
        <f t="shared" si="20"/>
        <v>98</v>
      </c>
      <c r="L92" s="264">
        <f t="shared" si="20"/>
        <v>663</v>
      </c>
      <c r="M92" s="264">
        <f t="shared" si="20"/>
        <v>97</v>
      </c>
      <c r="N92" s="264">
        <f t="shared" si="20"/>
        <v>1400</v>
      </c>
      <c r="O92" s="264">
        <f t="shared" si="20"/>
        <v>64</v>
      </c>
      <c r="P92" s="264">
        <f t="shared" si="20"/>
        <v>1516</v>
      </c>
      <c r="Q92" s="264">
        <f t="shared" si="20"/>
        <v>41</v>
      </c>
      <c r="R92" s="264">
        <f t="shared" si="20"/>
        <v>1590</v>
      </c>
      <c r="S92" s="264">
        <f t="shared" si="20"/>
        <v>14</v>
      </c>
      <c r="T92" s="264">
        <f t="shared" si="20"/>
        <v>903</v>
      </c>
      <c r="U92" s="264">
        <f t="shared" si="20"/>
        <v>10</v>
      </c>
      <c r="V92" s="264">
        <f t="shared" si="20"/>
        <v>3009</v>
      </c>
      <c r="W92" s="264">
        <f t="shared" si="20"/>
        <v>1</v>
      </c>
    </row>
    <row r="93" spans="1:23" s="77" customFormat="1" ht="15" customHeight="1">
      <c r="A93" s="81"/>
      <c r="B93" s="105" t="s">
        <v>161</v>
      </c>
      <c r="C93" s="103"/>
      <c r="D93" s="386" t="s">
        <v>162</v>
      </c>
      <c r="E93" s="386"/>
      <c r="F93" s="17"/>
      <c r="G93" s="327">
        <f aca="true" t="shared" si="21" ref="G93:G98">I93+K93+M93+O93+Q93+S93+U93+W93</f>
        <v>89</v>
      </c>
      <c r="H93" s="264">
        <f aca="true" t="shared" si="22" ref="H93:H98">J93+L93+N93+P93+R93+T93+V93</f>
        <v>3071</v>
      </c>
      <c r="I93" s="268">
        <v>4</v>
      </c>
      <c r="J93" s="268">
        <v>9</v>
      </c>
      <c r="K93" s="268">
        <v>17</v>
      </c>
      <c r="L93" s="268">
        <v>114</v>
      </c>
      <c r="M93" s="268">
        <v>34</v>
      </c>
      <c r="N93" s="268">
        <v>532</v>
      </c>
      <c r="O93" s="268">
        <v>21</v>
      </c>
      <c r="P93" s="268">
        <v>486</v>
      </c>
      <c r="Q93" s="268">
        <v>7</v>
      </c>
      <c r="R93" s="268">
        <v>271</v>
      </c>
      <c r="S93" s="268">
        <v>2</v>
      </c>
      <c r="T93" s="268">
        <v>121</v>
      </c>
      <c r="U93" s="268">
        <v>4</v>
      </c>
      <c r="V93" s="268">
        <v>1538</v>
      </c>
      <c r="W93" s="268">
        <v>0</v>
      </c>
    </row>
    <row r="94" spans="1:23" s="77" customFormat="1" ht="15" customHeight="1">
      <c r="A94" s="81"/>
      <c r="B94" s="105" t="s">
        <v>163</v>
      </c>
      <c r="C94" s="103"/>
      <c r="D94" s="386" t="s">
        <v>247</v>
      </c>
      <c r="E94" s="386"/>
      <c r="F94" s="17"/>
      <c r="G94" s="327">
        <f t="shared" si="21"/>
        <v>64</v>
      </c>
      <c r="H94" s="264">
        <f t="shared" si="22"/>
        <v>1168</v>
      </c>
      <c r="I94" s="268">
        <v>6</v>
      </c>
      <c r="J94" s="268">
        <v>19</v>
      </c>
      <c r="K94" s="268">
        <v>18</v>
      </c>
      <c r="L94" s="268">
        <v>126</v>
      </c>
      <c r="M94" s="268">
        <v>17</v>
      </c>
      <c r="N94" s="268">
        <v>241</v>
      </c>
      <c r="O94" s="268">
        <v>17</v>
      </c>
      <c r="P94" s="268">
        <v>401</v>
      </c>
      <c r="Q94" s="268">
        <v>3</v>
      </c>
      <c r="R94" s="268">
        <v>116</v>
      </c>
      <c r="S94" s="268">
        <v>2</v>
      </c>
      <c r="T94" s="268">
        <v>110</v>
      </c>
      <c r="U94" s="268">
        <v>1</v>
      </c>
      <c r="V94" s="268">
        <v>155</v>
      </c>
      <c r="W94" s="268">
        <v>0</v>
      </c>
    </row>
    <row r="95" spans="1:23" s="67" customFormat="1" ht="15" customHeight="1">
      <c r="A95" s="104"/>
      <c r="B95" s="105" t="s">
        <v>164</v>
      </c>
      <c r="C95" s="103"/>
      <c r="D95" s="395" t="s">
        <v>248</v>
      </c>
      <c r="E95" s="395"/>
      <c r="F95" s="66"/>
      <c r="G95" s="327">
        <f t="shared" si="21"/>
        <v>22</v>
      </c>
      <c r="H95" s="264">
        <f t="shared" si="22"/>
        <v>248</v>
      </c>
      <c r="I95" s="268">
        <v>9</v>
      </c>
      <c r="J95" s="268">
        <v>25</v>
      </c>
      <c r="K95" s="268">
        <v>5</v>
      </c>
      <c r="L95" s="268">
        <v>39</v>
      </c>
      <c r="M95" s="268">
        <v>5</v>
      </c>
      <c r="N95" s="268">
        <v>65</v>
      </c>
      <c r="O95" s="268">
        <v>1</v>
      </c>
      <c r="P95" s="268">
        <v>24</v>
      </c>
      <c r="Q95" s="268">
        <v>1</v>
      </c>
      <c r="R95" s="268">
        <v>36</v>
      </c>
      <c r="S95" s="268">
        <v>1</v>
      </c>
      <c r="T95" s="268">
        <v>59</v>
      </c>
      <c r="U95" s="268">
        <v>0</v>
      </c>
      <c r="V95" s="268">
        <v>0</v>
      </c>
      <c r="W95" s="268">
        <v>0</v>
      </c>
    </row>
    <row r="96" spans="1:23" s="77" customFormat="1" ht="15" customHeight="1">
      <c r="A96" s="81"/>
      <c r="B96" s="105" t="s">
        <v>165</v>
      </c>
      <c r="C96" s="103"/>
      <c r="D96" s="394" t="s">
        <v>166</v>
      </c>
      <c r="E96" s="394"/>
      <c r="F96" s="106"/>
      <c r="G96" s="327">
        <f t="shared" si="21"/>
        <v>20</v>
      </c>
      <c r="H96" s="264">
        <f t="shared" si="22"/>
        <v>429</v>
      </c>
      <c r="I96" s="268">
        <v>9</v>
      </c>
      <c r="J96" s="268">
        <v>17</v>
      </c>
      <c r="K96" s="268">
        <v>0</v>
      </c>
      <c r="L96" s="268">
        <v>0</v>
      </c>
      <c r="M96" s="268">
        <v>4</v>
      </c>
      <c r="N96" s="268">
        <v>58</v>
      </c>
      <c r="O96" s="268">
        <v>1</v>
      </c>
      <c r="P96" s="268">
        <v>23</v>
      </c>
      <c r="Q96" s="268">
        <v>4</v>
      </c>
      <c r="R96" s="268">
        <v>159</v>
      </c>
      <c r="S96" s="268">
        <v>1</v>
      </c>
      <c r="T96" s="268">
        <v>51</v>
      </c>
      <c r="U96" s="268">
        <v>1</v>
      </c>
      <c r="V96" s="268">
        <v>121</v>
      </c>
      <c r="W96" s="268">
        <v>0</v>
      </c>
    </row>
    <row r="97" spans="1:23" s="107" customFormat="1" ht="15" customHeight="1">
      <c r="A97" s="81"/>
      <c r="B97" s="105" t="s">
        <v>167</v>
      </c>
      <c r="C97" s="103"/>
      <c r="D97" s="394" t="s">
        <v>249</v>
      </c>
      <c r="E97" s="394"/>
      <c r="F97" s="17"/>
      <c r="G97" s="327">
        <f t="shared" si="21"/>
        <v>9</v>
      </c>
      <c r="H97" s="264">
        <f t="shared" si="22"/>
        <v>168</v>
      </c>
      <c r="I97" s="268">
        <v>3</v>
      </c>
      <c r="J97" s="268">
        <v>8</v>
      </c>
      <c r="K97" s="268">
        <v>2</v>
      </c>
      <c r="L97" s="268">
        <v>13</v>
      </c>
      <c r="M97" s="268">
        <v>1</v>
      </c>
      <c r="N97" s="268">
        <v>18</v>
      </c>
      <c r="O97" s="268">
        <v>1</v>
      </c>
      <c r="P97" s="268">
        <v>22</v>
      </c>
      <c r="Q97" s="268">
        <v>1</v>
      </c>
      <c r="R97" s="268">
        <v>33</v>
      </c>
      <c r="S97" s="268">
        <v>1</v>
      </c>
      <c r="T97" s="268">
        <v>74</v>
      </c>
      <c r="U97" s="268">
        <v>0</v>
      </c>
      <c r="V97" s="268">
        <v>0</v>
      </c>
      <c r="W97" s="268">
        <v>0</v>
      </c>
    </row>
    <row r="98" spans="1:23" s="77" customFormat="1" ht="15" customHeight="1">
      <c r="A98" s="81"/>
      <c r="B98" s="105" t="s">
        <v>168</v>
      </c>
      <c r="C98" s="103"/>
      <c r="D98" s="394" t="s">
        <v>169</v>
      </c>
      <c r="E98" s="394"/>
      <c r="F98" s="106"/>
      <c r="G98" s="327">
        <f t="shared" si="21"/>
        <v>244</v>
      </c>
      <c r="H98" s="264">
        <f t="shared" si="22"/>
        <v>4247</v>
      </c>
      <c r="I98" s="268">
        <v>95</v>
      </c>
      <c r="J98" s="268">
        <v>243</v>
      </c>
      <c r="K98" s="268">
        <v>55</v>
      </c>
      <c r="L98" s="268">
        <v>362</v>
      </c>
      <c r="M98" s="268">
        <v>35</v>
      </c>
      <c r="N98" s="268">
        <v>475</v>
      </c>
      <c r="O98" s="268">
        <v>23</v>
      </c>
      <c r="P98" s="268">
        <v>560</v>
      </c>
      <c r="Q98" s="268">
        <v>25</v>
      </c>
      <c r="R98" s="268">
        <v>975</v>
      </c>
      <c r="S98" s="268">
        <v>6</v>
      </c>
      <c r="T98" s="268">
        <v>437</v>
      </c>
      <c r="U98" s="268">
        <v>4</v>
      </c>
      <c r="V98" s="268">
        <v>1195</v>
      </c>
      <c r="W98" s="268">
        <v>1</v>
      </c>
    </row>
    <row r="99" spans="1:23" s="77" customFormat="1" ht="15" customHeight="1">
      <c r="A99" s="81"/>
      <c r="B99" s="82" t="s">
        <v>1298</v>
      </c>
      <c r="C99" s="103"/>
      <c r="D99" s="394" t="s">
        <v>1299</v>
      </c>
      <c r="E99" s="394"/>
      <c r="F99" s="106"/>
      <c r="G99" s="327">
        <f aca="true" t="shared" si="23" ref="G99:G109">I99+K99+M99+O99+Q99+S99+U99+W99</f>
        <v>3</v>
      </c>
      <c r="H99" s="264">
        <f aca="true" t="shared" si="24" ref="H99:H109">J99+L99+N99+P99+R99+T99+V99</f>
        <v>71</v>
      </c>
      <c r="I99" s="268">
        <v>0</v>
      </c>
      <c r="J99" s="268">
        <v>0</v>
      </c>
      <c r="K99" s="268">
        <v>1</v>
      </c>
      <c r="L99" s="268">
        <v>9</v>
      </c>
      <c r="M99" s="268">
        <v>1</v>
      </c>
      <c r="N99" s="268">
        <v>11</v>
      </c>
      <c r="O99" s="268">
        <v>0</v>
      </c>
      <c r="P99" s="268">
        <v>0</v>
      </c>
      <c r="Q99" s="268">
        <v>0</v>
      </c>
      <c r="R99" s="268">
        <v>0</v>
      </c>
      <c r="S99" s="268">
        <v>1</v>
      </c>
      <c r="T99" s="268">
        <v>51</v>
      </c>
      <c r="U99" s="268">
        <v>0</v>
      </c>
      <c r="V99" s="268">
        <v>0</v>
      </c>
      <c r="W99" s="268">
        <v>0</v>
      </c>
    </row>
    <row r="100" spans="1:23" s="67" customFormat="1" ht="15" customHeight="1">
      <c r="A100" s="104" t="s">
        <v>170</v>
      </c>
      <c r="C100" s="388" t="s">
        <v>171</v>
      </c>
      <c r="D100" s="388"/>
      <c r="E100" s="110"/>
      <c r="F100" s="66"/>
      <c r="G100" s="327">
        <f>SUM(G101:G104)</f>
        <v>1771</v>
      </c>
      <c r="H100" s="264">
        <f>SUM(H101:H104)</f>
        <v>5136</v>
      </c>
      <c r="I100" s="264">
        <f aca="true" t="shared" si="25" ref="I100:W100">SUM(I101:I104)</f>
        <v>1564</v>
      </c>
      <c r="J100" s="264">
        <f t="shared" si="25"/>
        <v>2793</v>
      </c>
      <c r="K100" s="264">
        <f t="shared" si="25"/>
        <v>138</v>
      </c>
      <c r="L100" s="264">
        <f t="shared" si="25"/>
        <v>840</v>
      </c>
      <c r="M100" s="264">
        <f t="shared" si="25"/>
        <v>41</v>
      </c>
      <c r="N100" s="264">
        <f t="shared" si="25"/>
        <v>529</v>
      </c>
      <c r="O100" s="264">
        <f t="shared" si="25"/>
        <v>12</v>
      </c>
      <c r="P100" s="264">
        <f t="shared" si="25"/>
        <v>291</v>
      </c>
      <c r="Q100" s="264">
        <f t="shared" si="25"/>
        <v>11</v>
      </c>
      <c r="R100" s="264">
        <f t="shared" si="25"/>
        <v>411</v>
      </c>
      <c r="S100" s="264">
        <f t="shared" si="25"/>
        <v>2</v>
      </c>
      <c r="T100" s="264">
        <f t="shared" si="25"/>
        <v>113</v>
      </c>
      <c r="U100" s="264">
        <f t="shared" si="25"/>
        <v>1</v>
      </c>
      <c r="V100" s="264">
        <f t="shared" si="25"/>
        <v>159</v>
      </c>
      <c r="W100" s="264">
        <f t="shared" si="25"/>
        <v>2</v>
      </c>
    </row>
    <row r="101" spans="1:23" s="77" customFormat="1" ht="15" customHeight="1">
      <c r="A101" s="81"/>
      <c r="B101" s="82" t="s">
        <v>172</v>
      </c>
      <c r="C101" s="103"/>
      <c r="D101" s="387" t="s">
        <v>250</v>
      </c>
      <c r="E101" s="387"/>
      <c r="F101" s="106"/>
      <c r="G101" s="327">
        <f t="shared" si="23"/>
        <v>210</v>
      </c>
      <c r="H101" s="264">
        <f t="shared" si="24"/>
        <v>792</v>
      </c>
      <c r="I101" s="268">
        <v>167</v>
      </c>
      <c r="J101" s="268">
        <v>365</v>
      </c>
      <c r="K101" s="268">
        <v>33</v>
      </c>
      <c r="L101" s="268">
        <v>199</v>
      </c>
      <c r="M101" s="268">
        <v>5</v>
      </c>
      <c r="N101" s="268">
        <v>58</v>
      </c>
      <c r="O101" s="268">
        <v>2</v>
      </c>
      <c r="P101" s="268">
        <v>48</v>
      </c>
      <c r="Q101" s="268">
        <v>3</v>
      </c>
      <c r="R101" s="268">
        <v>122</v>
      </c>
      <c r="S101" s="268">
        <v>0</v>
      </c>
      <c r="T101" s="268">
        <v>0</v>
      </c>
      <c r="U101" s="268">
        <v>0</v>
      </c>
      <c r="V101" s="268">
        <v>0</v>
      </c>
      <c r="W101" s="268">
        <v>0</v>
      </c>
    </row>
    <row r="102" spans="1:23" s="107" customFormat="1" ht="15" customHeight="1">
      <c r="A102" s="81"/>
      <c r="B102" s="82" t="s">
        <v>173</v>
      </c>
      <c r="C102" s="103"/>
      <c r="D102" s="387" t="s">
        <v>251</v>
      </c>
      <c r="E102" s="387"/>
      <c r="F102" s="17"/>
      <c r="G102" s="327">
        <f t="shared" si="23"/>
        <v>1433</v>
      </c>
      <c r="H102" s="264">
        <f t="shared" si="24"/>
        <v>3344</v>
      </c>
      <c r="I102" s="268">
        <v>1333</v>
      </c>
      <c r="J102" s="268">
        <v>2276</v>
      </c>
      <c r="K102" s="268">
        <v>71</v>
      </c>
      <c r="L102" s="268">
        <v>428</v>
      </c>
      <c r="M102" s="268">
        <v>18</v>
      </c>
      <c r="N102" s="268">
        <v>221</v>
      </c>
      <c r="O102" s="268">
        <v>5</v>
      </c>
      <c r="P102" s="268">
        <v>121</v>
      </c>
      <c r="Q102" s="268">
        <v>2</v>
      </c>
      <c r="R102" s="268">
        <v>78</v>
      </c>
      <c r="S102" s="268">
        <v>1</v>
      </c>
      <c r="T102" s="268">
        <v>61</v>
      </c>
      <c r="U102" s="268">
        <v>1</v>
      </c>
      <c r="V102" s="268">
        <v>159</v>
      </c>
      <c r="W102" s="268">
        <v>2</v>
      </c>
    </row>
    <row r="103" spans="1:23" s="107" customFormat="1" ht="15" customHeight="1">
      <c r="A103" s="81"/>
      <c r="B103" s="82" t="s">
        <v>1300</v>
      </c>
      <c r="C103" s="103"/>
      <c r="D103" s="387" t="s">
        <v>1301</v>
      </c>
      <c r="E103" s="387"/>
      <c r="F103" s="17"/>
      <c r="G103" s="327">
        <f>I103+K103+M103+O103+Q103+S103+U103+W103</f>
        <v>17</v>
      </c>
      <c r="H103" s="264">
        <f>J103+L103+N103+P103+R103+T103+V103</f>
        <v>63</v>
      </c>
      <c r="I103" s="268">
        <v>15</v>
      </c>
      <c r="J103" s="268">
        <v>34</v>
      </c>
      <c r="K103" s="268">
        <v>1</v>
      </c>
      <c r="L103" s="268">
        <v>5</v>
      </c>
      <c r="M103" s="268">
        <v>0</v>
      </c>
      <c r="N103" s="268">
        <v>0</v>
      </c>
      <c r="O103" s="268">
        <v>1</v>
      </c>
      <c r="P103" s="268">
        <v>24</v>
      </c>
      <c r="Q103" s="268">
        <v>0</v>
      </c>
      <c r="R103" s="268">
        <v>0</v>
      </c>
      <c r="S103" s="268">
        <v>0</v>
      </c>
      <c r="T103" s="268">
        <v>0</v>
      </c>
      <c r="U103" s="268">
        <v>0</v>
      </c>
      <c r="V103" s="268">
        <v>0</v>
      </c>
      <c r="W103" s="268">
        <v>0</v>
      </c>
    </row>
    <row r="104" spans="1:23" s="77" customFormat="1" ht="15" customHeight="1">
      <c r="A104" s="81"/>
      <c r="B104" s="82" t="s">
        <v>174</v>
      </c>
      <c r="C104" s="75"/>
      <c r="D104" s="386" t="s">
        <v>175</v>
      </c>
      <c r="E104" s="386"/>
      <c r="F104" s="106"/>
      <c r="G104" s="327">
        <f t="shared" si="23"/>
        <v>111</v>
      </c>
      <c r="H104" s="264">
        <f t="shared" si="24"/>
        <v>937</v>
      </c>
      <c r="I104" s="268">
        <v>49</v>
      </c>
      <c r="J104" s="268">
        <v>118</v>
      </c>
      <c r="K104" s="268">
        <v>33</v>
      </c>
      <c r="L104" s="268">
        <v>208</v>
      </c>
      <c r="M104" s="268">
        <v>18</v>
      </c>
      <c r="N104" s="268">
        <v>250</v>
      </c>
      <c r="O104" s="268">
        <v>4</v>
      </c>
      <c r="P104" s="268">
        <v>98</v>
      </c>
      <c r="Q104" s="268">
        <v>6</v>
      </c>
      <c r="R104" s="268">
        <v>211</v>
      </c>
      <c r="S104" s="268">
        <v>1</v>
      </c>
      <c r="T104" s="268">
        <v>52</v>
      </c>
      <c r="U104" s="268">
        <v>0</v>
      </c>
      <c r="V104" s="268">
        <v>0</v>
      </c>
      <c r="W104" s="268">
        <v>0</v>
      </c>
    </row>
    <row r="105" spans="1:23" s="67" customFormat="1" ht="15" customHeight="1">
      <c r="A105" s="65" t="s">
        <v>176</v>
      </c>
      <c r="C105" s="393" t="s">
        <v>177</v>
      </c>
      <c r="D105" s="393"/>
      <c r="E105" s="110"/>
      <c r="F105" s="111"/>
      <c r="G105" s="327">
        <f>SUM(G106:G110)</f>
        <v>1017</v>
      </c>
      <c r="H105" s="264">
        <f aca="true" t="shared" si="26" ref="H105:W105">SUM(H106:H110)</f>
        <v>6841</v>
      </c>
      <c r="I105" s="264">
        <f t="shared" si="26"/>
        <v>654</v>
      </c>
      <c r="J105" s="264">
        <f t="shared" si="26"/>
        <v>1470</v>
      </c>
      <c r="K105" s="264">
        <f t="shared" si="26"/>
        <v>210</v>
      </c>
      <c r="L105" s="264">
        <f t="shared" si="26"/>
        <v>1370</v>
      </c>
      <c r="M105" s="264">
        <f t="shared" si="26"/>
        <v>97</v>
      </c>
      <c r="N105" s="264">
        <f t="shared" si="26"/>
        <v>1275</v>
      </c>
      <c r="O105" s="264">
        <f t="shared" si="26"/>
        <v>28</v>
      </c>
      <c r="P105" s="264">
        <f t="shared" si="26"/>
        <v>661</v>
      </c>
      <c r="Q105" s="264">
        <f t="shared" si="26"/>
        <v>12</v>
      </c>
      <c r="R105" s="264">
        <f t="shared" si="26"/>
        <v>471</v>
      </c>
      <c r="S105" s="264">
        <f t="shared" si="26"/>
        <v>8</v>
      </c>
      <c r="T105" s="264">
        <f t="shared" si="26"/>
        <v>567</v>
      </c>
      <c r="U105" s="264">
        <f t="shared" si="26"/>
        <v>6</v>
      </c>
      <c r="V105" s="264">
        <f t="shared" si="26"/>
        <v>1027</v>
      </c>
      <c r="W105" s="264">
        <f t="shared" si="26"/>
        <v>2</v>
      </c>
    </row>
    <row r="106" spans="1:23" s="77" customFormat="1" ht="15" customHeight="1">
      <c r="A106" s="81"/>
      <c r="B106" s="82" t="s">
        <v>178</v>
      </c>
      <c r="C106" s="103"/>
      <c r="D106" s="387" t="s">
        <v>179</v>
      </c>
      <c r="E106" s="387"/>
      <c r="F106" s="17"/>
      <c r="G106" s="327">
        <f t="shared" si="23"/>
        <v>16</v>
      </c>
      <c r="H106" s="264">
        <f t="shared" si="24"/>
        <v>207</v>
      </c>
      <c r="I106" s="268">
        <v>6</v>
      </c>
      <c r="J106" s="268">
        <v>9</v>
      </c>
      <c r="K106" s="268">
        <v>2</v>
      </c>
      <c r="L106" s="268">
        <v>18</v>
      </c>
      <c r="M106" s="268">
        <v>3</v>
      </c>
      <c r="N106" s="268">
        <v>43</v>
      </c>
      <c r="O106" s="268">
        <v>4</v>
      </c>
      <c r="P106" s="268">
        <v>104</v>
      </c>
      <c r="Q106" s="268">
        <v>1</v>
      </c>
      <c r="R106" s="268">
        <v>33</v>
      </c>
      <c r="S106" s="268">
        <v>0</v>
      </c>
      <c r="T106" s="268">
        <v>0</v>
      </c>
      <c r="U106" s="268">
        <v>0</v>
      </c>
      <c r="V106" s="268">
        <v>0</v>
      </c>
      <c r="W106" s="268">
        <v>0</v>
      </c>
    </row>
    <row r="107" spans="1:23" s="77" customFormat="1" ht="15" customHeight="1">
      <c r="A107" s="81"/>
      <c r="B107" s="82" t="s">
        <v>180</v>
      </c>
      <c r="C107" s="103"/>
      <c r="D107" s="387" t="s">
        <v>181</v>
      </c>
      <c r="E107" s="387"/>
      <c r="F107" s="17"/>
      <c r="G107" s="327">
        <f t="shared" si="23"/>
        <v>552</v>
      </c>
      <c r="H107" s="264">
        <f t="shared" si="24"/>
        <v>2988</v>
      </c>
      <c r="I107" s="268">
        <v>370</v>
      </c>
      <c r="J107" s="268">
        <v>872</v>
      </c>
      <c r="K107" s="268">
        <v>121</v>
      </c>
      <c r="L107" s="268">
        <v>785</v>
      </c>
      <c r="M107" s="268">
        <v>45</v>
      </c>
      <c r="N107" s="268">
        <v>563</v>
      </c>
      <c r="O107" s="268">
        <v>8</v>
      </c>
      <c r="P107" s="268">
        <v>183</v>
      </c>
      <c r="Q107" s="268">
        <v>3</v>
      </c>
      <c r="R107" s="268">
        <v>126</v>
      </c>
      <c r="S107" s="268">
        <v>1</v>
      </c>
      <c r="T107" s="268">
        <v>50</v>
      </c>
      <c r="U107" s="268">
        <v>2</v>
      </c>
      <c r="V107" s="268">
        <v>409</v>
      </c>
      <c r="W107" s="268">
        <v>2</v>
      </c>
    </row>
    <row r="108" spans="1:23" s="67" customFormat="1" ht="15" customHeight="1">
      <c r="A108" s="65"/>
      <c r="B108" s="82" t="s">
        <v>182</v>
      </c>
      <c r="C108" s="66"/>
      <c r="D108" s="387" t="s">
        <v>183</v>
      </c>
      <c r="E108" s="387"/>
      <c r="F108" s="111"/>
      <c r="G108" s="327">
        <f t="shared" si="23"/>
        <v>45</v>
      </c>
      <c r="H108" s="264">
        <f t="shared" si="24"/>
        <v>570</v>
      </c>
      <c r="I108" s="268">
        <v>14</v>
      </c>
      <c r="J108" s="268">
        <v>37</v>
      </c>
      <c r="K108" s="268">
        <v>14</v>
      </c>
      <c r="L108" s="268">
        <v>90</v>
      </c>
      <c r="M108" s="268">
        <v>12</v>
      </c>
      <c r="N108" s="268">
        <v>161</v>
      </c>
      <c r="O108" s="268">
        <v>3</v>
      </c>
      <c r="P108" s="268">
        <v>69</v>
      </c>
      <c r="Q108" s="268">
        <v>0</v>
      </c>
      <c r="R108" s="268">
        <v>0</v>
      </c>
      <c r="S108" s="268">
        <v>1</v>
      </c>
      <c r="T108" s="268">
        <v>73</v>
      </c>
      <c r="U108" s="268">
        <v>1</v>
      </c>
      <c r="V108" s="268">
        <v>140</v>
      </c>
      <c r="W108" s="268">
        <v>0</v>
      </c>
    </row>
    <row r="109" spans="1:23" s="77" customFormat="1" ht="15" customHeight="1">
      <c r="A109" s="81"/>
      <c r="B109" s="82" t="s">
        <v>184</v>
      </c>
      <c r="C109" s="103"/>
      <c r="D109" s="387" t="s">
        <v>185</v>
      </c>
      <c r="E109" s="387"/>
      <c r="F109" s="17"/>
      <c r="G109" s="327">
        <f t="shared" si="23"/>
        <v>399</v>
      </c>
      <c r="H109" s="264">
        <f t="shared" si="24"/>
        <v>3061</v>
      </c>
      <c r="I109" s="268">
        <v>260</v>
      </c>
      <c r="J109" s="268">
        <v>542</v>
      </c>
      <c r="K109" s="268">
        <v>72</v>
      </c>
      <c r="L109" s="268">
        <v>472</v>
      </c>
      <c r="M109" s="268">
        <v>37</v>
      </c>
      <c r="N109" s="268">
        <v>508</v>
      </c>
      <c r="O109" s="268">
        <v>13</v>
      </c>
      <c r="P109" s="268">
        <v>305</v>
      </c>
      <c r="Q109" s="268">
        <v>8</v>
      </c>
      <c r="R109" s="268">
        <v>312</v>
      </c>
      <c r="S109" s="268">
        <v>6</v>
      </c>
      <c r="T109" s="268">
        <v>444</v>
      </c>
      <c r="U109" s="268">
        <v>3</v>
      </c>
      <c r="V109" s="268">
        <v>478</v>
      </c>
      <c r="W109" s="268">
        <v>0</v>
      </c>
    </row>
    <row r="110" spans="1:23" s="77" customFormat="1" ht="15" customHeight="1">
      <c r="A110" s="81"/>
      <c r="B110" s="82" t="s">
        <v>1302</v>
      </c>
      <c r="C110" s="103"/>
      <c r="D110" s="387" t="s">
        <v>1303</v>
      </c>
      <c r="E110" s="387"/>
      <c r="F110" s="17"/>
      <c r="G110" s="327">
        <f>I110+K110+M110+O110+Q110+S110+U110+W110</f>
        <v>5</v>
      </c>
      <c r="H110" s="264">
        <f>J110+L110+N110+P110+R110+T110+V110</f>
        <v>15</v>
      </c>
      <c r="I110" s="268">
        <v>4</v>
      </c>
      <c r="J110" s="268">
        <v>10</v>
      </c>
      <c r="K110" s="268">
        <v>1</v>
      </c>
      <c r="L110" s="268">
        <v>5</v>
      </c>
      <c r="M110" s="268">
        <v>0</v>
      </c>
      <c r="N110" s="268">
        <v>0</v>
      </c>
      <c r="O110" s="268">
        <v>0</v>
      </c>
      <c r="P110" s="268">
        <v>0</v>
      </c>
      <c r="Q110" s="268">
        <v>0</v>
      </c>
      <c r="R110" s="268">
        <v>0</v>
      </c>
      <c r="S110" s="268">
        <v>0</v>
      </c>
      <c r="T110" s="268">
        <v>0</v>
      </c>
      <c r="U110" s="268">
        <v>0</v>
      </c>
      <c r="V110" s="268">
        <v>0</v>
      </c>
      <c r="W110" s="268">
        <v>0</v>
      </c>
    </row>
    <row r="111" spans="1:23" s="67" customFormat="1" ht="15" customHeight="1">
      <c r="A111" s="104" t="s">
        <v>186</v>
      </c>
      <c r="C111" s="388" t="s">
        <v>187</v>
      </c>
      <c r="D111" s="388"/>
      <c r="E111" s="80"/>
      <c r="F111" s="66"/>
      <c r="G111" s="327">
        <f>SUM(G112:G115)</f>
        <v>2949</v>
      </c>
      <c r="H111" s="264">
        <f aca="true" t="shared" si="27" ref="H111:W111">SUM(H112:H115)</f>
        <v>20363</v>
      </c>
      <c r="I111" s="264">
        <f t="shared" si="27"/>
        <v>1859</v>
      </c>
      <c r="J111" s="264">
        <f t="shared" si="27"/>
        <v>3977</v>
      </c>
      <c r="K111" s="264">
        <f t="shared" si="27"/>
        <v>562</v>
      </c>
      <c r="L111" s="264">
        <f t="shared" si="27"/>
        <v>3648</v>
      </c>
      <c r="M111" s="264">
        <f t="shared" si="27"/>
        <v>301</v>
      </c>
      <c r="N111" s="264">
        <f t="shared" si="27"/>
        <v>4141</v>
      </c>
      <c r="O111" s="264">
        <f t="shared" si="27"/>
        <v>115</v>
      </c>
      <c r="P111" s="264">
        <f t="shared" si="27"/>
        <v>2719</v>
      </c>
      <c r="Q111" s="264">
        <f t="shared" si="27"/>
        <v>68</v>
      </c>
      <c r="R111" s="264">
        <f t="shared" si="27"/>
        <v>2478</v>
      </c>
      <c r="S111" s="264">
        <f t="shared" si="27"/>
        <v>24</v>
      </c>
      <c r="T111" s="264">
        <f t="shared" si="27"/>
        <v>1530</v>
      </c>
      <c r="U111" s="264">
        <f t="shared" si="27"/>
        <v>9</v>
      </c>
      <c r="V111" s="264">
        <f t="shared" si="27"/>
        <v>1870</v>
      </c>
      <c r="W111" s="264">
        <f t="shared" si="27"/>
        <v>11</v>
      </c>
    </row>
    <row r="112" spans="1:23" s="67" customFormat="1" ht="15" customHeight="1">
      <c r="A112" s="81"/>
      <c r="B112" s="82" t="s">
        <v>188</v>
      </c>
      <c r="C112" s="103"/>
      <c r="D112" s="386" t="s">
        <v>252</v>
      </c>
      <c r="E112" s="386"/>
      <c r="F112" s="66"/>
      <c r="G112" s="327">
        <f>I112+K112+M112+O112+Q112+S112+U112+W112</f>
        <v>74</v>
      </c>
      <c r="H112" s="264">
        <f>J112+L112+N112+P112+R112+T112+V112</f>
        <v>1659</v>
      </c>
      <c r="I112" s="268">
        <v>24</v>
      </c>
      <c r="J112" s="268">
        <v>48</v>
      </c>
      <c r="K112" s="268">
        <v>11</v>
      </c>
      <c r="L112" s="268">
        <v>86</v>
      </c>
      <c r="M112" s="268">
        <v>15</v>
      </c>
      <c r="N112" s="268">
        <v>200</v>
      </c>
      <c r="O112" s="268">
        <v>7</v>
      </c>
      <c r="P112" s="268">
        <v>169</v>
      </c>
      <c r="Q112" s="268">
        <v>3</v>
      </c>
      <c r="R112" s="268">
        <v>102</v>
      </c>
      <c r="S112" s="268">
        <v>3</v>
      </c>
      <c r="T112" s="268">
        <v>210</v>
      </c>
      <c r="U112" s="268">
        <v>4</v>
      </c>
      <c r="V112" s="268">
        <v>844</v>
      </c>
      <c r="W112" s="268">
        <v>7</v>
      </c>
    </row>
    <row r="113" spans="1:23" s="77" customFormat="1" ht="15" customHeight="1">
      <c r="A113" s="81"/>
      <c r="B113" s="82" t="s">
        <v>189</v>
      </c>
      <c r="C113" s="103"/>
      <c r="D113" s="386" t="s">
        <v>253</v>
      </c>
      <c r="E113" s="386"/>
      <c r="F113" s="17"/>
      <c r="G113" s="327">
        <f>I113+K113+M113+O113+Q113+S113+U113+W113</f>
        <v>2748</v>
      </c>
      <c r="H113" s="264">
        <f>J113+L113+N113+P113+R113+T113+V113</f>
        <v>16776</v>
      </c>
      <c r="I113" s="268">
        <v>1786</v>
      </c>
      <c r="J113" s="268">
        <v>3807</v>
      </c>
      <c r="K113" s="268">
        <v>507</v>
      </c>
      <c r="L113" s="268">
        <v>3280</v>
      </c>
      <c r="M113" s="268">
        <v>268</v>
      </c>
      <c r="N113" s="268">
        <v>3684</v>
      </c>
      <c r="O113" s="268">
        <v>105</v>
      </c>
      <c r="P113" s="268">
        <v>2481</v>
      </c>
      <c r="Q113" s="268">
        <v>59</v>
      </c>
      <c r="R113" s="268">
        <v>2123</v>
      </c>
      <c r="S113" s="268">
        <v>16</v>
      </c>
      <c r="T113" s="268">
        <v>979</v>
      </c>
      <c r="U113" s="268">
        <v>3</v>
      </c>
      <c r="V113" s="268">
        <v>422</v>
      </c>
      <c r="W113" s="268">
        <v>4</v>
      </c>
    </row>
    <row r="114" spans="1:23" s="77" customFormat="1" ht="15" customHeight="1">
      <c r="A114" s="81"/>
      <c r="B114" s="82" t="s">
        <v>190</v>
      </c>
      <c r="C114" s="75"/>
      <c r="D114" s="386" t="s">
        <v>254</v>
      </c>
      <c r="E114" s="386"/>
      <c r="F114" s="17"/>
      <c r="G114" s="327">
        <f>I114+K114+M114+O114+Q114+S114+U114+W114</f>
        <v>113</v>
      </c>
      <c r="H114" s="264">
        <f>J114+L114+N114+P114+R114+T114+V114</f>
        <v>1801</v>
      </c>
      <c r="I114" s="268">
        <v>43</v>
      </c>
      <c r="J114" s="268">
        <v>105</v>
      </c>
      <c r="K114" s="268">
        <v>41</v>
      </c>
      <c r="L114" s="268">
        <v>261</v>
      </c>
      <c r="M114" s="268">
        <v>14</v>
      </c>
      <c r="N114" s="268">
        <v>195</v>
      </c>
      <c r="O114" s="268">
        <v>2</v>
      </c>
      <c r="P114" s="268">
        <v>42</v>
      </c>
      <c r="Q114" s="268">
        <v>6</v>
      </c>
      <c r="R114" s="268">
        <v>253</v>
      </c>
      <c r="S114" s="268">
        <v>5</v>
      </c>
      <c r="T114" s="268">
        <v>341</v>
      </c>
      <c r="U114" s="268">
        <v>2</v>
      </c>
      <c r="V114" s="268">
        <v>604</v>
      </c>
      <c r="W114" s="268">
        <v>0</v>
      </c>
    </row>
    <row r="115" spans="1:23" s="77" customFormat="1" ht="15" customHeight="1">
      <c r="A115" s="81"/>
      <c r="B115" s="82" t="s">
        <v>1304</v>
      </c>
      <c r="C115" s="75"/>
      <c r="D115" s="386" t="s">
        <v>1305</v>
      </c>
      <c r="E115" s="386"/>
      <c r="F115" s="17"/>
      <c r="G115" s="327">
        <f>I115+K115+M115+O115+Q115+S115+U115+W115</f>
        <v>14</v>
      </c>
      <c r="H115" s="264">
        <f>J115+L115+N115+P115+R115+T115+V115</f>
        <v>127</v>
      </c>
      <c r="I115" s="268">
        <v>6</v>
      </c>
      <c r="J115" s="268">
        <v>17</v>
      </c>
      <c r="K115" s="268">
        <v>3</v>
      </c>
      <c r="L115" s="268">
        <v>21</v>
      </c>
      <c r="M115" s="268">
        <v>4</v>
      </c>
      <c r="N115" s="268">
        <v>62</v>
      </c>
      <c r="O115" s="268">
        <v>1</v>
      </c>
      <c r="P115" s="268">
        <v>27</v>
      </c>
      <c r="Q115" s="268">
        <v>0</v>
      </c>
      <c r="R115" s="268">
        <v>0</v>
      </c>
      <c r="S115" s="268">
        <v>0</v>
      </c>
      <c r="T115" s="268">
        <v>0</v>
      </c>
      <c r="U115" s="268">
        <v>0</v>
      </c>
      <c r="V115" s="268">
        <v>0</v>
      </c>
      <c r="W115" s="268">
        <v>0</v>
      </c>
    </row>
    <row r="116" spans="1:23" s="67" customFormat="1" ht="15" customHeight="1">
      <c r="A116" s="104" t="s">
        <v>191</v>
      </c>
      <c r="C116" s="392" t="s">
        <v>192</v>
      </c>
      <c r="D116" s="392"/>
      <c r="E116" s="392"/>
      <c r="F116" s="66"/>
      <c r="G116" s="327">
        <f>SUM(G117:G120)</f>
        <v>2000</v>
      </c>
      <c r="H116" s="264">
        <f aca="true" t="shared" si="28" ref="H116:W116">SUM(H117:H120)</f>
        <v>13302</v>
      </c>
      <c r="I116" s="264">
        <f t="shared" si="28"/>
        <v>1553</v>
      </c>
      <c r="J116" s="264">
        <f t="shared" si="28"/>
        <v>2941</v>
      </c>
      <c r="K116" s="264">
        <f t="shared" si="28"/>
        <v>231</v>
      </c>
      <c r="L116" s="264">
        <f t="shared" si="28"/>
        <v>1442</v>
      </c>
      <c r="M116" s="264">
        <f t="shared" si="28"/>
        <v>122</v>
      </c>
      <c r="N116" s="264">
        <f t="shared" si="28"/>
        <v>1642</v>
      </c>
      <c r="O116" s="264">
        <f t="shared" si="28"/>
        <v>34</v>
      </c>
      <c r="P116" s="264">
        <f t="shared" si="28"/>
        <v>830</v>
      </c>
      <c r="Q116" s="264">
        <f t="shared" si="28"/>
        <v>30</v>
      </c>
      <c r="R116" s="264">
        <f t="shared" si="28"/>
        <v>1127</v>
      </c>
      <c r="S116" s="264">
        <f t="shared" si="28"/>
        <v>16</v>
      </c>
      <c r="T116" s="264">
        <f t="shared" si="28"/>
        <v>1036</v>
      </c>
      <c r="U116" s="264">
        <f t="shared" si="28"/>
        <v>8</v>
      </c>
      <c r="V116" s="264">
        <f t="shared" si="28"/>
        <v>4284</v>
      </c>
      <c r="W116" s="264">
        <f t="shared" si="28"/>
        <v>6</v>
      </c>
    </row>
    <row r="117" spans="1:23" s="77" customFormat="1" ht="15" customHeight="1">
      <c r="A117" s="81"/>
      <c r="B117" s="82" t="s">
        <v>193</v>
      </c>
      <c r="C117" s="17"/>
      <c r="D117" s="390" t="s">
        <v>194</v>
      </c>
      <c r="E117" s="390"/>
      <c r="F117" s="17"/>
      <c r="G117" s="327">
        <f>I117+K117+M117+O117+Q117+S117+U117+W117</f>
        <v>1587</v>
      </c>
      <c r="H117" s="264">
        <f>J117+L117+N117+P117+R117+T117+V117</f>
        <v>8699</v>
      </c>
      <c r="I117" s="268">
        <v>1336</v>
      </c>
      <c r="J117" s="268">
        <v>2467</v>
      </c>
      <c r="K117" s="268">
        <v>164</v>
      </c>
      <c r="L117" s="268">
        <v>1007</v>
      </c>
      <c r="M117" s="268">
        <v>63</v>
      </c>
      <c r="N117" s="268">
        <v>823</v>
      </c>
      <c r="O117" s="268">
        <v>11</v>
      </c>
      <c r="P117" s="268">
        <v>263</v>
      </c>
      <c r="Q117" s="268">
        <v>5</v>
      </c>
      <c r="R117" s="268">
        <v>201</v>
      </c>
      <c r="S117" s="268">
        <v>5</v>
      </c>
      <c r="T117" s="268">
        <v>315</v>
      </c>
      <c r="U117" s="268">
        <v>3</v>
      </c>
      <c r="V117" s="268">
        <v>3623</v>
      </c>
      <c r="W117" s="268">
        <v>0</v>
      </c>
    </row>
    <row r="118" spans="1:23" s="77" customFormat="1" ht="15" customHeight="1">
      <c r="A118" s="81"/>
      <c r="B118" s="82" t="s">
        <v>195</v>
      </c>
      <c r="C118" s="17"/>
      <c r="D118" s="386" t="s">
        <v>255</v>
      </c>
      <c r="E118" s="386"/>
      <c r="F118" s="17"/>
      <c r="G118" s="327">
        <f>I118+K118+M118+O118+Q118+S118+U118+W118</f>
        <v>221</v>
      </c>
      <c r="H118" s="264">
        <f>J118+L118+N118+P118+R118+T118+V118</f>
        <v>1880</v>
      </c>
      <c r="I118" s="268">
        <v>140</v>
      </c>
      <c r="J118" s="268">
        <v>314</v>
      </c>
      <c r="K118" s="268">
        <v>34</v>
      </c>
      <c r="L118" s="268">
        <v>217</v>
      </c>
      <c r="M118" s="268">
        <v>24</v>
      </c>
      <c r="N118" s="268">
        <v>311</v>
      </c>
      <c r="O118" s="268">
        <v>8</v>
      </c>
      <c r="P118" s="268">
        <v>197</v>
      </c>
      <c r="Q118" s="268">
        <v>7</v>
      </c>
      <c r="R118" s="268">
        <v>268</v>
      </c>
      <c r="S118" s="268">
        <v>6</v>
      </c>
      <c r="T118" s="268">
        <v>423</v>
      </c>
      <c r="U118" s="268">
        <v>1</v>
      </c>
      <c r="V118" s="268">
        <v>150</v>
      </c>
      <c r="W118" s="268">
        <v>1</v>
      </c>
    </row>
    <row r="119" spans="1:23" s="77" customFormat="1" ht="15" customHeight="1">
      <c r="A119" s="81"/>
      <c r="B119" s="82" t="s">
        <v>196</v>
      </c>
      <c r="C119" s="17"/>
      <c r="D119" s="386" t="s">
        <v>256</v>
      </c>
      <c r="E119" s="386"/>
      <c r="F119" s="17"/>
      <c r="G119" s="327">
        <f>I119+K119+M119+O119+Q119+S119+U119+W119</f>
        <v>189</v>
      </c>
      <c r="H119" s="264">
        <f>J119+L119+N119+P119+R119+T119+V119</f>
        <v>2703</v>
      </c>
      <c r="I119" s="268">
        <v>75</v>
      </c>
      <c r="J119" s="268">
        <v>158</v>
      </c>
      <c r="K119" s="268">
        <v>33</v>
      </c>
      <c r="L119" s="268">
        <v>218</v>
      </c>
      <c r="M119" s="268">
        <v>34</v>
      </c>
      <c r="N119" s="268">
        <v>490</v>
      </c>
      <c r="O119" s="268">
        <v>15</v>
      </c>
      <c r="P119" s="268">
        <v>370</v>
      </c>
      <c r="Q119" s="268">
        <v>18</v>
      </c>
      <c r="R119" s="268">
        <v>658</v>
      </c>
      <c r="S119" s="268">
        <v>5</v>
      </c>
      <c r="T119" s="268">
        <v>298</v>
      </c>
      <c r="U119" s="268">
        <v>4</v>
      </c>
      <c r="V119" s="268">
        <v>511</v>
      </c>
      <c r="W119" s="268">
        <v>5</v>
      </c>
    </row>
    <row r="120" spans="1:23" s="77" customFormat="1" ht="15" customHeight="1">
      <c r="A120" s="81"/>
      <c r="B120" s="82" t="s">
        <v>1306</v>
      </c>
      <c r="C120" s="17"/>
      <c r="D120" s="386" t="s">
        <v>1307</v>
      </c>
      <c r="E120" s="386"/>
      <c r="F120" s="17"/>
      <c r="G120" s="327">
        <f>I120+K120+M120+O120+Q120+S120+U120+W120</f>
        <v>3</v>
      </c>
      <c r="H120" s="264">
        <f>J120+L120+N120+P120+R120+T120+V120</f>
        <v>20</v>
      </c>
      <c r="I120" s="268">
        <v>2</v>
      </c>
      <c r="J120" s="268">
        <v>2</v>
      </c>
      <c r="K120" s="268">
        <v>0</v>
      </c>
      <c r="L120" s="268">
        <v>0</v>
      </c>
      <c r="M120" s="268">
        <v>1</v>
      </c>
      <c r="N120" s="268">
        <v>18</v>
      </c>
      <c r="O120" s="268">
        <v>0</v>
      </c>
      <c r="P120" s="268">
        <v>0</v>
      </c>
      <c r="Q120" s="268">
        <v>0</v>
      </c>
      <c r="R120" s="268">
        <v>0</v>
      </c>
      <c r="S120" s="268">
        <v>0</v>
      </c>
      <c r="T120" s="268">
        <v>0</v>
      </c>
      <c r="U120" s="268">
        <v>0</v>
      </c>
      <c r="V120" s="268">
        <v>0</v>
      </c>
      <c r="W120" s="268">
        <v>0</v>
      </c>
    </row>
    <row r="121" spans="1:23" s="77" customFormat="1" ht="15" customHeight="1" thickBot="1">
      <c r="A121" s="86"/>
      <c r="B121" s="89"/>
      <c r="C121" s="89"/>
      <c r="D121" s="389"/>
      <c r="E121" s="389"/>
      <c r="F121" s="89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67" customFormat="1" ht="3" customHeight="1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113"/>
    </row>
    <row r="123" spans="1:23" ht="18" customHeight="1">
      <c r="A123" s="332" t="s">
        <v>1339</v>
      </c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</row>
    <row r="124" spans="1:23" ht="6" customHeight="1" thickBot="1">
      <c r="A124" s="44"/>
      <c r="B124" s="45"/>
      <c r="C124" s="45"/>
      <c r="D124" s="45"/>
      <c r="E124" s="46"/>
      <c r="F124" s="4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94"/>
    </row>
    <row r="125" spans="1:23" s="52" customFormat="1" ht="27" customHeight="1">
      <c r="A125" s="398" t="s">
        <v>39</v>
      </c>
      <c r="B125" s="398"/>
      <c r="C125" s="398"/>
      <c r="D125" s="398"/>
      <c r="E125" s="398"/>
      <c r="F125" s="399"/>
      <c r="G125" s="396" t="s">
        <v>40</v>
      </c>
      <c r="H125" s="396"/>
      <c r="I125" s="396" t="s">
        <v>41</v>
      </c>
      <c r="J125" s="396"/>
      <c r="K125" s="397" t="s">
        <v>42</v>
      </c>
      <c r="L125" s="397"/>
      <c r="M125" s="407" t="s">
        <v>43</v>
      </c>
      <c r="N125" s="396"/>
      <c r="O125" s="396" t="s">
        <v>44</v>
      </c>
      <c r="P125" s="396"/>
      <c r="Q125" s="396" t="s">
        <v>45</v>
      </c>
      <c r="R125" s="396"/>
      <c r="S125" s="396" t="s">
        <v>46</v>
      </c>
      <c r="T125" s="396"/>
      <c r="U125" s="396" t="s">
        <v>47</v>
      </c>
      <c r="V125" s="396"/>
      <c r="W125" s="51" t="s">
        <v>48</v>
      </c>
    </row>
    <row r="126" spans="1:23" s="52" customFormat="1" ht="18" customHeight="1">
      <c r="A126" s="400"/>
      <c r="B126" s="400"/>
      <c r="C126" s="400"/>
      <c r="D126" s="400"/>
      <c r="E126" s="400"/>
      <c r="F126" s="401"/>
      <c r="G126" s="53" t="s">
        <v>49</v>
      </c>
      <c r="H126" s="53" t="s">
        <v>50</v>
      </c>
      <c r="I126" s="53" t="s">
        <v>49</v>
      </c>
      <c r="J126" s="53" t="s">
        <v>50</v>
      </c>
      <c r="K126" s="53" t="s">
        <v>49</v>
      </c>
      <c r="L126" s="54" t="s">
        <v>50</v>
      </c>
      <c r="M126" s="55" t="s">
        <v>49</v>
      </c>
      <c r="N126" s="53" t="s">
        <v>50</v>
      </c>
      <c r="O126" s="53" t="s">
        <v>49</v>
      </c>
      <c r="P126" s="53" t="s">
        <v>50</v>
      </c>
      <c r="Q126" s="53" t="s">
        <v>49</v>
      </c>
      <c r="R126" s="53" t="s">
        <v>50</v>
      </c>
      <c r="S126" s="53" t="s">
        <v>49</v>
      </c>
      <c r="T126" s="53" t="s">
        <v>50</v>
      </c>
      <c r="U126" s="53" t="s">
        <v>49</v>
      </c>
      <c r="V126" s="54" t="s">
        <v>50</v>
      </c>
      <c r="W126" s="56" t="s">
        <v>49</v>
      </c>
    </row>
    <row r="127" spans="1:23" s="101" customFormat="1" ht="3.75" customHeight="1">
      <c r="A127" s="95"/>
      <c r="B127" s="96"/>
      <c r="C127" s="96"/>
      <c r="D127" s="96"/>
      <c r="E127" s="97"/>
      <c r="F127" s="97"/>
      <c r="G127" s="98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100"/>
    </row>
    <row r="128" spans="1:23" s="67" customFormat="1" ht="15" customHeight="1">
      <c r="A128" s="104" t="s">
        <v>197</v>
      </c>
      <c r="C128" s="388" t="s">
        <v>198</v>
      </c>
      <c r="D128" s="388"/>
      <c r="E128" s="110"/>
      <c r="F128" s="66"/>
      <c r="G128" s="327">
        <f>SUM(G129:G130)</f>
        <v>636</v>
      </c>
      <c r="H128" s="264">
        <f aca="true" t="shared" si="29" ref="H128:W128">SUM(H129:H130)</f>
        <v>7817</v>
      </c>
      <c r="I128" s="264">
        <f t="shared" si="29"/>
        <v>376</v>
      </c>
      <c r="J128" s="264">
        <f t="shared" si="29"/>
        <v>720</v>
      </c>
      <c r="K128" s="264">
        <f t="shared" si="29"/>
        <v>106</v>
      </c>
      <c r="L128" s="264">
        <f t="shared" si="29"/>
        <v>705</v>
      </c>
      <c r="M128" s="264">
        <f t="shared" si="29"/>
        <v>79</v>
      </c>
      <c r="N128" s="264">
        <f t="shared" si="29"/>
        <v>1125</v>
      </c>
      <c r="O128" s="264">
        <f t="shared" si="29"/>
        <v>34</v>
      </c>
      <c r="P128" s="264">
        <f t="shared" si="29"/>
        <v>800</v>
      </c>
      <c r="Q128" s="264">
        <f t="shared" si="29"/>
        <v>21</v>
      </c>
      <c r="R128" s="264">
        <f t="shared" si="29"/>
        <v>795</v>
      </c>
      <c r="S128" s="264">
        <f t="shared" si="29"/>
        <v>12</v>
      </c>
      <c r="T128" s="264">
        <f t="shared" si="29"/>
        <v>865</v>
      </c>
      <c r="U128" s="264">
        <f t="shared" si="29"/>
        <v>7</v>
      </c>
      <c r="V128" s="264">
        <f t="shared" si="29"/>
        <v>2807</v>
      </c>
      <c r="W128" s="264">
        <f t="shared" si="29"/>
        <v>1</v>
      </c>
    </row>
    <row r="129" spans="1:23" s="77" customFormat="1" ht="15" customHeight="1">
      <c r="A129" s="81"/>
      <c r="B129" s="74" t="s">
        <v>199</v>
      </c>
      <c r="C129" s="103"/>
      <c r="D129" s="387" t="s">
        <v>257</v>
      </c>
      <c r="E129" s="387"/>
      <c r="F129" s="17"/>
      <c r="G129" s="327">
        <f>I129+K129+M129+O129+Q129+S129+U129+W129</f>
        <v>83</v>
      </c>
      <c r="H129" s="264">
        <f>J129+L129+N129+P129+R129+T129+V129</f>
        <v>4628</v>
      </c>
      <c r="I129" s="268">
        <v>4</v>
      </c>
      <c r="J129" s="268">
        <v>10</v>
      </c>
      <c r="K129" s="268">
        <v>14</v>
      </c>
      <c r="L129" s="268">
        <v>101</v>
      </c>
      <c r="M129" s="268">
        <v>22</v>
      </c>
      <c r="N129" s="268">
        <v>336</v>
      </c>
      <c r="O129" s="268">
        <v>17</v>
      </c>
      <c r="P129" s="268">
        <v>397</v>
      </c>
      <c r="Q129" s="268">
        <v>13</v>
      </c>
      <c r="R129" s="268">
        <v>492</v>
      </c>
      <c r="S129" s="268">
        <v>6</v>
      </c>
      <c r="T129" s="268">
        <v>485</v>
      </c>
      <c r="U129" s="268">
        <v>7</v>
      </c>
      <c r="V129" s="268">
        <v>2807</v>
      </c>
      <c r="W129" s="268">
        <v>0</v>
      </c>
    </row>
    <row r="130" spans="1:23" s="77" customFormat="1" ht="15" customHeight="1">
      <c r="A130" s="81"/>
      <c r="B130" s="74" t="s">
        <v>200</v>
      </c>
      <c r="C130" s="103"/>
      <c r="D130" s="387" t="s">
        <v>258</v>
      </c>
      <c r="E130" s="387"/>
      <c r="F130" s="17"/>
      <c r="G130" s="327">
        <f>I130+K130+M130+O130+Q130+S130+U130+W130</f>
        <v>553</v>
      </c>
      <c r="H130" s="264">
        <f>J130+L130+N130+P130+R130+T130+V130</f>
        <v>3189</v>
      </c>
      <c r="I130" s="268">
        <v>372</v>
      </c>
      <c r="J130" s="268">
        <v>710</v>
      </c>
      <c r="K130" s="268">
        <v>92</v>
      </c>
      <c r="L130" s="268">
        <v>604</v>
      </c>
      <c r="M130" s="268">
        <v>57</v>
      </c>
      <c r="N130" s="268">
        <v>789</v>
      </c>
      <c r="O130" s="268">
        <v>17</v>
      </c>
      <c r="P130" s="268">
        <v>403</v>
      </c>
      <c r="Q130" s="268">
        <v>8</v>
      </c>
      <c r="R130" s="268">
        <v>303</v>
      </c>
      <c r="S130" s="268">
        <v>6</v>
      </c>
      <c r="T130" s="268">
        <v>380</v>
      </c>
      <c r="U130" s="268">
        <v>0</v>
      </c>
      <c r="V130" s="268">
        <v>0</v>
      </c>
      <c r="W130" s="268">
        <v>1</v>
      </c>
    </row>
    <row r="131" spans="1:23" s="67" customFormat="1" ht="15" customHeight="1">
      <c r="A131" s="104" t="s">
        <v>201</v>
      </c>
      <c r="C131" s="388" t="s">
        <v>202</v>
      </c>
      <c r="D131" s="388"/>
      <c r="E131" s="80"/>
      <c r="F131" s="66"/>
      <c r="G131" s="327">
        <f>SUM(G132:G135)</f>
        <v>1413</v>
      </c>
      <c r="H131" s="264">
        <f aca="true" t="shared" si="30" ref="H131:W131">SUM(H132:H135)</f>
        <v>23077</v>
      </c>
      <c r="I131" s="264">
        <f t="shared" si="30"/>
        <v>546</v>
      </c>
      <c r="J131" s="264">
        <f t="shared" si="30"/>
        <v>1319</v>
      </c>
      <c r="K131" s="264">
        <f t="shared" si="30"/>
        <v>396</v>
      </c>
      <c r="L131" s="264">
        <f t="shared" si="30"/>
        <v>2701</v>
      </c>
      <c r="M131" s="264">
        <f t="shared" si="30"/>
        <v>257</v>
      </c>
      <c r="N131" s="264">
        <f t="shared" si="30"/>
        <v>3449</v>
      </c>
      <c r="O131" s="264">
        <f t="shared" si="30"/>
        <v>80</v>
      </c>
      <c r="P131" s="264">
        <f t="shared" si="30"/>
        <v>1878</v>
      </c>
      <c r="Q131" s="264">
        <f t="shared" si="30"/>
        <v>59</v>
      </c>
      <c r="R131" s="264">
        <f t="shared" si="30"/>
        <v>2196</v>
      </c>
      <c r="S131" s="264">
        <f t="shared" si="30"/>
        <v>48</v>
      </c>
      <c r="T131" s="264">
        <f t="shared" si="30"/>
        <v>3247</v>
      </c>
      <c r="U131" s="264">
        <f t="shared" si="30"/>
        <v>24</v>
      </c>
      <c r="V131" s="264">
        <f t="shared" si="30"/>
        <v>8287</v>
      </c>
      <c r="W131" s="264">
        <f t="shared" si="30"/>
        <v>3</v>
      </c>
    </row>
    <row r="132" spans="1:23" s="77" customFormat="1" ht="15" customHeight="1">
      <c r="A132" s="81"/>
      <c r="B132" s="74" t="s">
        <v>203</v>
      </c>
      <c r="C132" s="103"/>
      <c r="D132" s="386" t="s">
        <v>259</v>
      </c>
      <c r="E132" s="386"/>
      <c r="F132" s="17"/>
      <c r="G132" s="327">
        <f>I132+K132+M132+O132+Q132+S132+U132+W132</f>
        <v>1027</v>
      </c>
      <c r="H132" s="264">
        <f>J132+L132+N132+P132+R132+T132+V132</f>
        <v>15560</v>
      </c>
      <c r="I132" s="268">
        <v>477</v>
      </c>
      <c r="J132" s="268">
        <v>1125</v>
      </c>
      <c r="K132" s="268">
        <v>315</v>
      </c>
      <c r="L132" s="268">
        <v>2147</v>
      </c>
      <c r="M132" s="268">
        <v>141</v>
      </c>
      <c r="N132" s="268">
        <v>1807</v>
      </c>
      <c r="O132" s="268">
        <v>34</v>
      </c>
      <c r="P132" s="268">
        <v>776</v>
      </c>
      <c r="Q132" s="268">
        <v>20</v>
      </c>
      <c r="R132" s="268">
        <v>739</v>
      </c>
      <c r="S132" s="268">
        <v>18</v>
      </c>
      <c r="T132" s="268">
        <v>1190</v>
      </c>
      <c r="U132" s="268">
        <v>20</v>
      </c>
      <c r="V132" s="268">
        <v>7776</v>
      </c>
      <c r="W132" s="268">
        <v>2</v>
      </c>
    </row>
    <row r="133" spans="1:23" s="77" customFormat="1" ht="15" customHeight="1">
      <c r="A133" s="81"/>
      <c r="B133" s="74" t="s">
        <v>204</v>
      </c>
      <c r="C133" s="103"/>
      <c r="D133" s="386" t="s">
        <v>260</v>
      </c>
      <c r="E133" s="386"/>
      <c r="F133" s="17"/>
      <c r="G133" s="327">
        <f>I133+K133+M133+O133+Q133+S133+U133+W133</f>
        <v>9</v>
      </c>
      <c r="H133" s="264">
        <f>J133+L133+N133+P133+R133+T133+V133</f>
        <v>250</v>
      </c>
      <c r="I133" s="268">
        <v>3</v>
      </c>
      <c r="J133" s="268">
        <v>5</v>
      </c>
      <c r="K133" s="268">
        <v>3</v>
      </c>
      <c r="L133" s="268">
        <v>23</v>
      </c>
      <c r="M133" s="268">
        <v>0</v>
      </c>
      <c r="N133" s="268">
        <v>0</v>
      </c>
      <c r="O133" s="268">
        <v>0</v>
      </c>
      <c r="P133" s="268">
        <v>0</v>
      </c>
      <c r="Q133" s="268">
        <v>1</v>
      </c>
      <c r="R133" s="268">
        <v>36</v>
      </c>
      <c r="S133" s="268">
        <v>1</v>
      </c>
      <c r="T133" s="268">
        <v>80</v>
      </c>
      <c r="U133" s="268">
        <v>1</v>
      </c>
      <c r="V133" s="268">
        <v>106</v>
      </c>
      <c r="W133" s="268">
        <v>0</v>
      </c>
    </row>
    <row r="134" spans="1:23" s="77" customFormat="1" ht="15" customHeight="1">
      <c r="A134" s="81"/>
      <c r="B134" s="74" t="s">
        <v>205</v>
      </c>
      <c r="C134" s="75"/>
      <c r="D134" s="386" t="s">
        <v>261</v>
      </c>
      <c r="E134" s="386"/>
      <c r="F134" s="17"/>
      <c r="G134" s="327">
        <f>I134+K134+M134+O134+Q134+S134+U134+W134</f>
        <v>376</v>
      </c>
      <c r="H134" s="264">
        <f>J134+L134+N134+P134+R134+T134+V134</f>
        <v>7263</v>
      </c>
      <c r="I134" s="268">
        <v>65</v>
      </c>
      <c r="J134" s="268">
        <v>185</v>
      </c>
      <c r="K134" s="268">
        <v>78</v>
      </c>
      <c r="L134" s="268">
        <v>531</v>
      </c>
      <c r="M134" s="268">
        <v>116</v>
      </c>
      <c r="N134" s="268">
        <v>1642</v>
      </c>
      <c r="O134" s="268">
        <v>46</v>
      </c>
      <c r="P134" s="268">
        <v>1102</v>
      </c>
      <c r="Q134" s="268">
        <v>38</v>
      </c>
      <c r="R134" s="268">
        <v>1421</v>
      </c>
      <c r="S134" s="268">
        <v>29</v>
      </c>
      <c r="T134" s="268">
        <v>1977</v>
      </c>
      <c r="U134" s="268">
        <v>3</v>
      </c>
      <c r="V134" s="268">
        <v>405</v>
      </c>
      <c r="W134" s="268">
        <v>1</v>
      </c>
    </row>
    <row r="135" spans="1:23" s="77" customFormat="1" ht="15" customHeight="1">
      <c r="A135" s="81"/>
      <c r="B135" s="74" t="s">
        <v>1308</v>
      </c>
      <c r="C135" s="75"/>
      <c r="D135" s="386" t="s">
        <v>1309</v>
      </c>
      <c r="E135" s="386"/>
      <c r="F135" s="17"/>
      <c r="G135" s="327">
        <f>I135+K135+M135+O135+Q135+S135+U135+W135</f>
        <v>1</v>
      </c>
      <c r="H135" s="264">
        <f>J135+L135+N135+P135+R135+T135+V135</f>
        <v>4</v>
      </c>
      <c r="I135" s="268">
        <v>1</v>
      </c>
      <c r="J135" s="268">
        <v>4</v>
      </c>
      <c r="K135" s="268">
        <v>0</v>
      </c>
      <c r="L135" s="268">
        <v>0</v>
      </c>
      <c r="M135" s="268">
        <v>0</v>
      </c>
      <c r="N135" s="268">
        <v>0</v>
      </c>
      <c r="O135" s="268">
        <v>0</v>
      </c>
      <c r="P135" s="268">
        <v>0</v>
      </c>
      <c r="Q135" s="268">
        <v>0</v>
      </c>
      <c r="R135" s="268">
        <v>0</v>
      </c>
      <c r="S135" s="268">
        <v>0</v>
      </c>
      <c r="T135" s="268">
        <v>0</v>
      </c>
      <c r="U135" s="268">
        <v>0</v>
      </c>
      <c r="V135" s="268">
        <v>0</v>
      </c>
      <c r="W135" s="268">
        <v>0</v>
      </c>
    </row>
    <row r="136" spans="1:23" s="67" customFormat="1" ht="15" customHeight="1">
      <c r="A136" s="71" t="s">
        <v>206</v>
      </c>
      <c r="C136" s="388" t="s">
        <v>207</v>
      </c>
      <c r="D136" s="388"/>
      <c r="E136" s="110"/>
      <c r="F136" s="66"/>
      <c r="G136" s="327">
        <f>SUM(G137:G138)</f>
        <v>109</v>
      </c>
      <c r="H136" s="264">
        <f aca="true" t="shared" si="31" ref="H136:W136">SUM(H137:H138)</f>
        <v>1320</v>
      </c>
      <c r="I136" s="264">
        <f t="shared" si="31"/>
        <v>19</v>
      </c>
      <c r="J136" s="264">
        <f t="shared" si="31"/>
        <v>55</v>
      </c>
      <c r="K136" s="264">
        <f t="shared" si="31"/>
        <v>56</v>
      </c>
      <c r="L136" s="264">
        <f t="shared" si="31"/>
        <v>358</v>
      </c>
      <c r="M136" s="264">
        <f t="shared" si="31"/>
        <v>26</v>
      </c>
      <c r="N136" s="264">
        <f t="shared" si="31"/>
        <v>343</v>
      </c>
      <c r="O136" s="264">
        <f t="shared" si="31"/>
        <v>3</v>
      </c>
      <c r="P136" s="264">
        <f t="shared" si="31"/>
        <v>66</v>
      </c>
      <c r="Q136" s="264">
        <f t="shared" si="31"/>
        <v>1</v>
      </c>
      <c r="R136" s="264">
        <f t="shared" si="31"/>
        <v>41</v>
      </c>
      <c r="S136" s="264">
        <f t="shared" si="31"/>
        <v>3</v>
      </c>
      <c r="T136" s="264">
        <f t="shared" si="31"/>
        <v>223</v>
      </c>
      <c r="U136" s="264">
        <f t="shared" si="31"/>
        <v>1</v>
      </c>
      <c r="V136" s="264">
        <f t="shared" si="31"/>
        <v>234</v>
      </c>
      <c r="W136" s="264">
        <f t="shared" si="31"/>
        <v>0</v>
      </c>
    </row>
    <row r="137" spans="1:23" s="77" customFormat="1" ht="15" customHeight="1">
      <c r="A137" s="81"/>
      <c r="B137" s="74" t="s">
        <v>208</v>
      </c>
      <c r="C137" s="103"/>
      <c r="D137" s="387" t="s">
        <v>209</v>
      </c>
      <c r="E137" s="387"/>
      <c r="F137" s="17"/>
      <c r="G137" s="327">
        <f>I137+K137+M137+O137+Q137+S137+U137+W137</f>
        <v>66</v>
      </c>
      <c r="H137" s="264">
        <f>J137+L137+N137+P137+R137+T137+V137</f>
        <v>490</v>
      </c>
      <c r="I137" s="268">
        <v>13</v>
      </c>
      <c r="J137" s="268">
        <v>40</v>
      </c>
      <c r="K137" s="268">
        <v>45</v>
      </c>
      <c r="L137" s="268">
        <v>269</v>
      </c>
      <c r="M137" s="268">
        <v>6</v>
      </c>
      <c r="N137" s="268">
        <v>84</v>
      </c>
      <c r="O137" s="268">
        <v>0</v>
      </c>
      <c r="P137" s="268">
        <v>0</v>
      </c>
      <c r="Q137" s="268">
        <v>1</v>
      </c>
      <c r="R137" s="268">
        <v>41</v>
      </c>
      <c r="S137" s="268">
        <v>1</v>
      </c>
      <c r="T137" s="268">
        <v>56</v>
      </c>
      <c r="U137" s="268">
        <v>0</v>
      </c>
      <c r="V137" s="268">
        <v>0</v>
      </c>
      <c r="W137" s="268">
        <v>0</v>
      </c>
    </row>
    <row r="138" spans="1:23" s="77" customFormat="1" ht="15" customHeight="1">
      <c r="A138" s="81"/>
      <c r="B138" s="74" t="s">
        <v>210</v>
      </c>
      <c r="C138" s="103"/>
      <c r="D138" s="415" t="s">
        <v>262</v>
      </c>
      <c r="E138" s="415"/>
      <c r="F138" s="17"/>
      <c r="G138" s="327">
        <f>I138+K138+M138+O138+Q138+S138+U138+W138</f>
        <v>43</v>
      </c>
      <c r="H138" s="264">
        <f>J138+L138+N138+P138+R138+T138+V138</f>
        <v>830</v>
      </c>
      <c r="I138" s="268">
        <v>6</v>
      </c>
      <c r="J138" s="268">
        <v>15</v>
      </c>
      <c r="K138" s="268">
        <v>11</v>
      </c>
      <c r="L138" s="268">
        <v>89</v>
      </c>
      <c r="M138" s="268">
        <v>20</v>
      </c>
      <c r="N138" s="268">
        <v>259</v>
      </c>
      <c r="O138" s="268">
        <v>3</v>
      </c>
      <c r="P138" s="268">
        <v>66</v>
      </c>
      <c r="Q138" s="268">
        <v>0</v>
      </c>
      <c r="R138" s="268">
        <v>0</v>
      </c>
      <c r="S138" s="268">
        <v>2</v>
      </c>
      <c r="T138" s="268">
        <v>167</v>
      </c>
      <c r="U138" s="268">
        <v>1</v>
      </c>
      <c r="V138" s="268">
        <v>234</v>
      </c>
      <c r="W138" s="268">
        <v>0</v>
      </c>
    </row>
    <row r="139" spans="1:23" s="67" customFormat="1" ht="15" customHeight="1">
      <c r="A139" s="104" t="s">
        <v>211</v>
      </c>
      <c r="C139" s="392" t="s">
        <v>212</v>
      </c>
      <c r="D139" s="392"/>
      <c r="E139" s="392"/>
      <c r="F139" s="66"/>
      <c r="G139" s="327">
        <f>SUM(G140:G149)</f>
        <v>1602</v>
      </c>
      <c r="H139" s="264">
        <f aca="true" t="shared" si="32" ref="H139:W139">SUM(H140:H149)</f>
        <v>18686</v>
      </c>
      <c r="I139" s="264">
        <f t="shared" si="32"/>
        <v>1033</v>
      </c>
      <c r="J139" s="264">
        <f t="shared" si="32"/>
        <v>2248</v>
      </c>
      <c r="K139" s="264">
        <f t="shared" si="32"/>
        <v>263</v>
      </c>
      <c r="L139" s="264">
        <f t="shared" si="32"/>
        <v>1697</v>
      </c>
      <c r="M139" s="264">
        <f t="shared" si="32"/>
        <v>135</v>
      </c>
      <c r="N139" s="264">
        <f t="shared" si="32"/>
        <v>1828</v>
      </c>
      <c r="O139" s="264">
        <f t="shared" si="32"/>
        <v>42</v>
      </c>
      <c r="P139" s="264">
        <f t="shared" si="32"/>
        <v>1037</v>
      </c>
      <c r="Q139" s="264">
        <f t="shared" si="32"/>
        <v>52</v>
      </c>
      <c r="R139" s="264">
        <f t="shared" si="32"/>
        <v>1935</v>
      </c>
      <c r="S139" s="264">
        <f t="shared" si="32"/>
        <v>26</v>
      </c>
      <c r="T139" s="264">
        <f t="shared" si="32"/>
        <v>1871</v>
      </c>
      <c r="U139" s="264">
        <f t="shared" si="32"/>
        <v>29</v>
      </c>
      <c r="V139" s="264">
        <f t="shared" si="32"/>
        <v>8070</v>
      </c>
      <c r="W139" s="264">
        <f t="shared" si="32"/>
        <v>22</v>
      </c>
    </row>
    <row r="140" spans="1:23" s="77" customFormat="1" ht="15" customHeight="1">
      <c r="A140" s="81"/>
      <c r="B140" s="74" t="s">
        <v>213</v>
      </c>
      <c r="C140" s="17"/>
      <c r="D140" s="390" t="s">
        <v>214</v>
      </c>
      <c r="E140" s="390"/>
      <c r="F140" s="17"/>
      <c r="G140" s="327">
        <f aca="true" t="shared" si="33" ref="G140:G148">I140+K140+M140+O140+Q140+S140+U140+W140</f>
        <v>50</v>
      </c>
      <c r="H140" s="264">
        <f aca="true" t="shared" si="34" ref="H140:H148">J140+L140+N140+P140+R140+T140+V140</f>
        <v>582</v>
      </c>
      <c r="I140" s="268">
        <v>16</v>
      </c>
      <c r="J140" s="268">
        <v>43</v>
      </c>
      <c r="K140" s="268">
        <v>11</v>
      </c>
      <c r="L140" s="268">
        <v>77</v>
      </c>
      <c r="M140" s="268">
        <v>13</v>
      </c>
      <c r="N140" s="268">
        <v>182</v>
      </c>
      <c r="O140" s="268">
        <v>7</v>
      </c>
      <c r="P140" s="268">
        <v>170</v>
      </c>
      <c r="Q140" s="268">
        <v>3</v>
      </c>
      <c r="R140" s="268">
        <v>110</v>
      </c>
      <c r="S140" s="268">
        <v>0</v>
      </c>
      <c r="T140" s="268">
        <v>0</v>
      </c>
      <c r="U140" s="268">
        <v>0</v>
      </c>
      <c r="V140" s="268">
        <v>0</v>
      </c>
      <c r="W140" s="268">
        <v>0</v>
      </c>
    </row>
    <row r="141" spans="1:23" s="77" customFormat="1" ht="15" customHeight="1">
      <c r="A141" s="81"/>
      <c r="B141" s="74" t="s">
        <v>215</v>
      </c>
      <c r="C141" s="17"/>
      <c r="D141" s="386" t="s">
        <v>263</v>
      </c>
      <c r="E141" s="386"/>
      <c r="F141" s="17"/>
      <c r="G141" s="327">
        <f t="shared" si="33"/>
        <v>269</v>
      </c>
      <c r="H141" s="264">
        <f t="shared" si="34"/>
        <v>1168</v>
      </c>
      <c r="I141" s="268">
        <v>194</v>
      </c>
      <c r="J141" s="268">
        <v>443</v>
      </c>
      <c r="K141" s="268">
        <v>51</v>
      </c>
      <c r="L141" s="268">
        <v>350</v>
      </c>
      <c r="M141" s="268">
        <v>19</v>
      </c>
      <c r="N141" s="268">
        <v>253</v>
      </c>
      <c r="O141" s="268">
        <v>4</v>
      </c>
      <c r="P141" s="268">
        <v>91</v>
      </c>
      <c r="Q141" s="268">
        <v>1</v>
      </c>
      <c r="R141" s="268">
        <v>31</v>
      </c>
      <c r="S141" s="268">
        <v>0</v>
      </c>
      <c r="T141" s="268">
        <v>0</v>
      </c>
      <c r="U141" s="268">
        <v>0</v>
      </c>
      <c r="V141" s="268">
        <v>0</v>
      </c>
      <c r="W141" s="268">
        <v>0</v>
      </c>
    </row>
    <row r="142" spans="1:23" s="77" customFormat="1" ht="15" customHeight="1">
      <c r="A142" s="81"/>
      <c r="B142" s="74" t="s">
        <v>216</v>
      </c>
      <c r="C142" s="17"/>
      <c r="D142" s="386" t="s">
        <v>264</v>
      </c>
      <c r="E142" s="386"/>
      <c r="F142" s="17"/>
      <c r="G142" s="327">
        <f t="shared" si="33"/>
        <v>110</v>
      </c>
      <c r="H142" s="264">
        <f t="shared" si="34"/>
        <v>620</v>
      </c>
      <c r="I142" s="268">
        <v>68</v>
      </c>
      <c r="J142" s="268">
        <v>166</v>
      </c>
      <c r="K142" s="268">
        <v>28</v>
      </c>
      <c r="L142" s="268">
        <v>179</v>
      </c>
      <c r="M142" s="268">
        <v>5</v>
      </c>
      <c r="N142" s="268">
        <v>71</v>
      </c>
      <c r="O142" s="268">
        <v>2</v>
      </c>
      <c r="P142" s="268">
        <v>56</v>
      </c>
      <c r="Q142" s="268">
        <v>4</v>
      </c>
      <c r="R142" s="268">
        <v>148</v>
      </c>
      <c r="S142" s="268">
        <v>0</v>
      </c>
      <c r="T142" s="268">
        <v>0</v>
      </c>
      <c r="U142" s="268">
        <v>0</v>
      </c>
      <c r="V142" s="268">
        <v>0</v>
      </c>
      <c r="W142" s="268">
        <v>3</v>
      </c>
    </row>
    <row r="143" spans="1:23" s="77" customFormat="1" ht="15" customHeight="1">
      <c r="A143" s="81"/>
      <c r="B143" s="74" t="s">
        <v>217</v>
      </c>
      <c r="C143" s="17"/>
      <c r="D143" s="386" t="s">
        <v>265</v>
      </c>
      <c r="E143" s="386"/>
      <c r="F143" s="17"/>
      <c r="G143" s="327">
        <f t="shared" si="33"/>
        <v>75</v>
      </c>
      <c r="H143" s="264">
        <f t="shared" si="34"/>
        <v>2761</v>
      </c>
      <c r="I143" s="268">
        <v>21</v>
      </c>
      <c r="J143" s="268">
        <v>57</v>
      </c>
      <c r="K143" s="268">
        <v>13</v>
      </c>
      <c r="L143" s="268">
        <v>83</v>
      </c>
      <c r="M143" s="268">
        <v>14</v>
      </c>
      <c r="N143" s="268">
        <v>190</v>
      </c>
      <c r="O143" s="268">
        <v>6</v>
      </c>
      <c r="P143" s="268">
        <v>141</v>
      </c>
      <c r="Q143" s="268">
        <v>9</v>
      </c>
      <c r="R143" s="268">
        <v>351</v>
      </c>
      <c r="S143" s="268">
        <v>6</v>
      </c>
      <c r="T143" s="268">
        <v>474</v>
      </c>
      <c r="U143" s="268">
        <v>6</v>
      </c>
      <c r="V143" s="268">
        <v>1465</v>
      </c>
      <c r="W143" s="268">
        <v>0</v>
      </c>
    </row>
    <row r="144" spans="1:23" s="77" customFormat="1" ht="15" customHeight="1">
      <c r="A144" s="81"/>
      <c r="B144" s="74" t="s">
        <v>218</v>
      </c>
      <c r="C144" s="17"/>
      <c r="D144" s="386" t="s">
        <v>266</v>
      </c>
      <c r="E144" s="386"/>
      <c r="F144" s="17"/>
      <c r="G144" s="327">
        <f t="shared" si="33"/>
        <v>363</v>
      </c>
      <c r="H144" s="264">
        <f t="shared" si="34"/>
        <v>10367</v>
      </c>
      <c r="I144" s="268">
        <v>161</v>
      </c>
      <c r="J144" s="268">
        <v>364</v>
      </c>
      <c r="K144" s="268">
        <v>73</v>
      </c>
      <c r="L144" s="268">
        <v>478</v>
      </c>
      <c r="M144" s="268">
        <v>56</v>
      </c>
      <c r="N144" s="268">
        <v>755</v>
      </c>
      <c r="O144" s="268">
        <v>12</v>
      </c>
      <c r="P144" s="268">
        <v>299</v>
      </c>
      <c r="Q144" s="268">
        <v>22</v>
      </c>
      <c r="R144" s="268">
        <v>799</v>
      </c>
      <c r="S144" s="268">
        <v>16</v>
      </c>
      <c r="T144" s="268">
        <v>1067</v>
      </c>
      <c r="U144" s="268">
        <v>23</v>
      </c>
      <c r="V144" s="268">
        <v>6605</v>
      </c>
      <c r="W144" s="268">
        <v>0</v>
      </c>
    </row>
    <row r="145" spans="1:23" s="77" customFormat="1" ht="15" customHeight="1">
      <c r="A145" s="81"/>
      <c r="B145" s="74" t="s">
        <v>219</v>
      </c>
      <c r="C145" s="17"/>
      <c r="D145" s="386" t="s">
        <v>267</v>
      </c>
      <c r="E145" s="386"/>
      <c r="F145" s="17"/>
      <c r="G145" s="327">
        <f t="shared" si="33"/>
        <v>309</v>
      </c>
      <c r="H145" s="264">
        <f t="shared" si="34"/>
        <v>1775</v>
      </c>
      <c r="I145" s="268">
        <v>208</v>
      </c>
      <c r="J145" s="268">
        <v>404</v>
      </c>
      <c r="K145" s="268">
        <v>44</v>
      </c>
      <c r="L145" s="268">
        <v>270</v>
      </c>
      <c r="M145" s="268">
        <v>17</v>
      </c>
      <c r="N145" s="268">
        <v>227</v>
      </c>
      <c r="O145" s="268">
        <v>10</v>
      </c>
      <c r="P145" s="268">
        <v>254</v>
      </c>
      <c r="Q145" s="268">
        <v>10</v>
      </c>
      <c r="R145" s="268">
        <v>375</v>
      </c>
      <c r="S145" s="268">
        <v>3</v>
      </c>
      <c r="T145" s="268">
        <v>245</v>
      </c>
      <c r="U145" s="268">
        <v>0</v>
      </c>
      <c r="V145" s="268">
        <v>0</v>
      </c>
      <c r="W145" s="268">
        <v>17</v>
      </c>
    </row>
    <row r="146" spans="1:23" s="77" customFormat="1" ht="15" customHeight="1">
      <c r="A146" s="81"/>
      <c r="B146" s="74" t="s">
        <v>220</v>
      </c>
      <c r="C146" s="17"/>
      <c r="D146" s="386" t="s">
        <v>268</v>
      </c>
      <c r="E146" s="386"/>
      <c r="F146" s="17"/>
      <c r="G146" s="327">
        <f t="shared" si="33"/>
        <v>367</v>
      </c>
      <c r="H146" s="264">
        <f t="shared" si="34"/>
        <v>1046</v>
      </c>
      <c r="I146" s="268">
        <v>328</v>
      </c>
      <c r="J146" s="268">
        <v>699</v>
      </c>
      <c r="K146" s="268">
        <v>29</v>
      </c>
      <c r="L146" s="268">
        <v>167</v>
      </c>
      <c r="M146" s="268">
        <v>7</v>
      </c>
      <c r="N146" s="268">
        <v>101</v>
      </c>
      <c r="O146" s="268">
        <v>0</v>
      </c>
      <c r="P146" s="268">
        <v>0</v>
      </c>
      <c r="Q146" s="268">
        <v>2</v>
      </c>
      <c r="R146" s="268">
        <v>79</v>
      </c>
      <c r="S146" s="268">
        <v>0</v>
      </c>
      <c r="T146" s="268">
        <v>0</v>
      </c>
      <c r="U146" s="268">
        <v>0</v>
      </c>
      <c r="V146" s="268">
        <v>0</v>
      </c>
      <c r="W146" s="268">
        <v>1</v>
      </c>
    </row>
    <row r="147" spans="1:23" s="77" customFormat="1" ht="15" customHeight="1">
      <c r="A147" s="81"/>
      <c r="B147" s="74" t="s">
        <v>221</v>
      </c>
      <c r="C147" s="17"/>
      <c r="D147" s="386" t="s">
        <v>269</v>
      </c>
      <c r="E147" s="386"/>
      <c r="F147" s="17"/>
      <c r="G147" s="327">
        <f t="shared" si="33"/>
        <v>8</v>
      </c>
      <c r="H147" s="264">
        <f t="shared" si="34"/>
        <v>44</v>
      </c>
      <c r="I147" s="268">
        <v>4</v>
      </c>
      <c r="J147" s="268">
        <v>6</v>
      </c>
      <c r="K147" s="268">
        <v>2</v>
      </c>
      <c r="L147" s="268">
        <v>12</v>
      </c>
      <c r="M147" s="268">
        <v>0</v>
      </c>
      <c r="N147" s="268">
        <v>0</v>
      </c>
      <c r="O147" s="268">
        <v>1</v>
      </c>
      <c r="P147" s="268">
        <v>26</v>
      </c>
      <c r="Q147" s="268">
        <v>0</v>
      </c>
      <c r="R147" s="268">
        <v>0</v>
      </c>
      <c r="S147" s="268">
        <v>0</v>
      </c>
      <c r="T147" s="268">
        <v>0</v>
      </c>
      <c r="U147" s="268">
        <v>0</v>
      </c>
      <c r="V147" s="268">
        <v>0</v>
      </c>
      <c r="W147" s="268">
        <v>1</v>
      </c>
    </row>
    <row r="148" spans="1:23" s="77" customFormat="1" ht="15" customHeight="1">
      <c r="A148" s="81"/>
      <c r="B148" s="74" t="s">
        <v>1310</v>
      </c>
      <c r="C148" s="17"/>
      <c r="D148" s="386" t="s">
        <v>1312</v>
      </c>
      <c r="E148" s="386"/>
      <c r="F148" s="17"/>
      <c r="G148" s="327">
        <f t="shared" si="33"/>
        <v>5</v>
      </c>
      <c r="H148" s="264">
        <f t="shared" si="34"/>
        <v>12</v>
      </c>
      <c r="I148" s="268">
        <v>4</v>
      </c>
      <c r="J148" s="268">
        <v>6</v>
      </c>
      <c r="K148" s="268">
        <v>1</v>
      </c>
      <c r="L148" s="268">
        <v>6</v>
      </c>
      <c r="M148" s="268">
        <v>0</v>
      </c>
      <c r="N148" s="268">
        <v>0</v>
      </c>
      <c r="O148" s="268">
        <v>0</v>
      </c>
      <c r="P148" s="268">
        <v>0</v>
      </c>
      <c r="Q148" s="268">
        <v>0</v>
      </c>
      <c r="R148" s="268">
        <v>0</v>
      </c>
      <c r="S148" s="268">
        <v>0</v>
      </c>
      <c r="T148" s="268">
        <v>0</v>
      </c>
      <c r="U148" s="268">
        <v>0</v>
      </c>
      <c r="V148" s="268">
        <v>0</v>
      </c>
      <c r="W148" s="268">
        <v>0</v>
      </c>
    </row>
    <row r="149" spans="1:23" s="77" customFormat="1" ht="15" customHeight="1">
      <c r="A149" s="81"/>
      <c r="B149" s="74" t="s">
        <v>1311</v>
      </c>
      <c r="C149" s="17"/>
      <c r="D149" s="386" t="s">
        <v>1313</v>
      </c>
      <c r="E149" s="386"/>
      <c r="F149" s="17"/>
      <c r="G149" s="327">
        <f>I149+K149+M149+O149+Q149+S149+U149+W149</f>
        <v>46</v>
      </c>
      <c r="H149" s="264">
        <f>J149+L149+N149+P149+R149+T149+V149</f>
        <v>311</v>
      </c>
      <c r="I149" s="268">
        <v>29</v>
      </c>
      <c r="J149" s="268">
        <v>60</v>
      </c>
      <c r="K149" s="268">
        <v>11</v>
      </c>
      <c r="L149" s="268">
        <v>75</v>
      </c>
      <c r="M149" s="268">
        <v>4</v>
      </c>
      <c r="N149" s="268">
        <v>49</v>
      </c>
      <c r="O149" s="268">
        <v>0</v>
      </c>
      <c r="P149" s="268">
        <v>0</v>
      </c>
      <c r="Q149" s="268">
        <v>1</v>
      </c>
      <c r="R149" s="268">
        <v>42</v>
      </c>
      <c r="S149" s="268">
        <v>1</v>
      </c>
      <c r="T149" s="268">
        <v>85</v>
      </c>
      <c r="U149" s="268">
        <v>0</v>
      </c>
      <c r="V149" s="268">
        <v>0</v>
      </c>
      <c r="W149" s="268">
        <v>0</v>
      </c>
    </row>
    <row r="150" spans="1:23" s="67" customFormat="1" ht="3.75" customHeight="1" thickBot="1">
      <c r="A150" s="114"/>
      <c r="B150" s="115"/>
      <c r="C150" s="115"/>
      <c r="D150" s="115"/>
      <c r="E150" s="115"/>
      <c r="F150" s="115"/>
      <c r="G150" s="116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02"/>
    </row>
    <row r="151" spans="1:23" s="67" customFormat="1" ht="6" customHeight="1">
      <c r="A151" s="8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17"/>
    </row>
    <row r="152" ht="13.5">
      <c r="A152" s="27" t="s">
        <v>1281</v>
      </c>
    </row>
  </sheetData>
  <sheetProtection/>
  <mergeCells count="164">
    <mergeCell ref="D115:E115"/>
    <mergeCell ref="D120:E120"/>
    <mergeCell ref="D135:E135"/>
    <mergeCell ref="D149:E149"/>
    <mergeCell ref="D148:E148"/>
    <mergeCell ref="C139:E139"/>
    <mergeCell ref="D144:E144"/>
    <mergeCell ref="D147:E147"/>
    <mergeCell ref="D143:E143"/>
    <mergeCell ref="D145:E145"/>
    <mergeCell ref="D146:E146"/>
    <mergeCell ref="D140:E140"/>
    <mergeCell ref="D141:E141"/>
    <mergeCell ref="D142:E142"/>
    <mergeCell ref="D138:E138"/>
    <mergeCell ref="M125:N125"/>
    <mergeCell ref="I125:J125"/>
    <mergeCell ref="K125:L125"/>
    <mergeCell ref="A125:F126"/>
    <mergeCell ref="G125:H125"/>
    <mergeCell ref="C136:D136"/>
    <mergeCell ref="D137:E137"/>
    <mergeCell ref="C131:D131"/>
    <mergeCell ref="U125:V125"/>
    <mergeCell ref="O125:P125"/>
    <mergeCell ref="Q125:R125"/>
    <mergeCell ref="S125:T125"/>
    <mergeCell ref="D132:E132"/>
    <mergeCell ref="D133:E133"/>
    <mergeCell ref="D134:E134"/>
    <mergeCell ref="D43:E43"/>
    <mergeCell ref="C47:D47"/>
    <mergeCell ref="D48:E48"/>
    <mergeCell ref="D49:E49"/>
    <mergeCell ref="D44:E44"/>
    <mergeCell ref="D45:E45"/>
    <mergeCell ref="D46:E46"/>
    <mergeCell ref="D17:E17"/>
    <mergeCell ref="D18:E18"/>
    <mergeCell ref="C21:D21"/>
    <mergeCell ref="C14:D14"/>
    <mergeCell ref="D15:E15"/>
    <mergeCell ref="B15:C15"/>
    <mergeCell ref="C16:D16"/>
    <mergeCell ref="D20:E20"/>
    <mergeCell ref="U3:V3"/>
    <mergeCell ref="M3:N3"/>
    <mergeCell ref="O3:P3"/>
    <mergeCell ref="Q3:R3"/>
    <mergeCell ref="S3:T3"/>
    <mergeCell ref="D54:E54"/>
    <mergeCell ref="D39:E39"/>
    <mergeCell ref="D40:E40"/>
    <mergeCell ref="D41:E41"/>
    <mergeCell ref="D42:E42"/>
    <mergeCell ref="D56:E56"/>
    <mergeCell ref="D57:E57"/>
    <mergeCell ref="D55:E55"/>
    <mergeCell ref="D50:E50"/>
    <mergeCell ref="D51:E51"/>
    <mergeCell ref="D53:E53"/>
    <mergeCell ref="C52:D52"/>
    <mergeCell ref="D37:E37"/>
    <mergeCell ref="D30:E30"/>
    <mergeCell ref="D31:E31"/>
    <mergeCell ref="D32:E32"/>
    <mergeCell ref="D33:E33"/>
    <mergeCell ref="D28:E28"/>
    <mergeCell ref="D34:E34"/>
    <mergeCell ref="D35:E35"/>
    <mergeCell ref="D36:E36"/>
    <mergeCell ref="B10:C10"/>
    <mergeCell ref="D38:E38"/>
    <mergeCell ref="D25:E25"/>
    <mergeCell ref="D26:E26"/>
    <mergeCell ref="D19:E19"/>
    <mergeCell ref="D22:E22"/>
    <mergeCell ref="D29:E29"/>
    <mergeCell ref="D23:E23"/>
    <mergeCell ref="D24:E24"/>
    <mergeCell ref="D27:E27"/>
    <mergeCell ref="A1:W1"/>
    <mergeCell ref="C11:D11"/>
    <mergeCell ref="D12:E12"/>
    <mergeCell ref="D13:E13"/>
    <mergeCell ref="B13:C13"/>
    <mergeCell ref="A6:F6"/>
    <mergeCell ref="C8:D8"/>
    <mergeCell ref="D9:E9"/>
    <mergeCell ref="D10:E10"/>
    <mergeCell ref="B9:C9"/>
    <mergeCell ref="K3:L3"/>
    <mergeCell ref="A3:E4"/>
    <mergeCell ref="G3:H3"/>
    <mergeCell ref="I3:J3"/>
    <mergeCell ref="A62:W62"/>
    <mergeCell ref="U64:V64"/>
    <mergeCell ref="M64:N64"/>
    <mergeCell ref="O64:P64"/>
    <mergeCell ref="Q64:R64"/>
    <mergeCell ref="S64:T64"/>
    <mergeCell ref="K64:L64"/>
    <mergeCell ref="A64:F65"/>
    <mergeCell ref="D71:E71"/>
    <mergeCell ref="C77:D77"/>
    <mergeCell ref="C67:D67"/>
    <mergeCell ref="D68:E68"/>
    <mergeCell ref="D69:E69"/>
    <mergeCell ref="D70:E70"/>
    <mergeCell ref="D83:E83"/>
    <mergeCell ref="D84:E84"/>
    <mergeCell ref="D75:E75"/>
    <mergeCell ref="D78:E78"/>
    <mergeCell ref="G64:H64"/>
    <mergeCell ref="I64:J64"/>
    <mergeCell ref="D96:E96"/>
    <mergeCell ref="D93:E93"/>
    <mergeCell ref="D95:E95"/>
    <mergeCell ref="D86:E86"/>
    <mergeCell ref="D87:E87"/>
    <mergeCell ref="D88:E88"/>
    <mergeCell ref="D89:E89"/>
    <mergeCell ref="D94:E94"/>
    <mergeCell ref="C92:D92"/>
    <mergeCell ref="D112:E112"/>
    <mergeCell ref="D97:E97"/>
    <mergeCell ref="D98:E98"/>
    <mergeCell ref="D101:E101"/>
    <mergeCell ref="D102:E102"/>
    <mergeCell ref="C100:D100"/>
    <mergeCell ref="D104:E104"/>
    <mergeCell ref="D99:E99"/>
    <mergeCell ref="D103:E103"/>
    <mergeCell ref="D110:E110"/>
    <mergeCell ref="D118:E118"/>
    <mergeCell ref="C116:E116"/>
    <mergeCell ref="A123:W123"/>
    <mergeCell ref="D119:E119"/>
    <mergeCell ref="C105:D105"/>
    <mergeCell ref="D106:E106"/>
    <mergeCell ref="D107:E107"/>
    <mergeCell ref="D109:E109"/>
    <mergeCell ref="D113:E113"/>
    <mergeCell ref="D108:E108"/>
    <mergeCell ref="D58:E58"/>
    <mergeCell ref="D59:E59"/>
    <mergeCell ref="D76:E76"/>
    <mergeCell ref="D90:E90"/>
    <mergeCell ref="D91:E91"/>
    <mergeCell ref="D81:E81"/>
    <mergeCell ref="D82:E82"/>
    <mergeCell ref="D73:E73"/>
    <mergeCell ref="D74:E74"/>
    <mergeCell ref="D72:E72"/>
    <mergeCell ref="D85:E85"/>
    <mergeCell ref="D79:E79"/>
    <mergeCell ref="D80:E80"/>
    <mergeCell ref="D129:E129"/>
    <mergeCell ref="D130:E130"/>
    <mergeCell ref="C128:D128"/>
    <mergeCell ref="D121:E121"/>
    <mergeCell ref="D114:E114"/>
    <mergeCell ref="C111:D111"/>
    <mergeCell ref="D117:E117"/>
  </mergeCells>
  <printOptions horizontalCentered="1"/>
  <pageMargins left="0.7874015748031497" right="0.7874015748031497" top="0.7874015748031497" bottom="0.7874015748031497" header="0" footer="0"/>
  <pageSetup fitToHeight="0" fitToWidth="1" horizontalDpi="600" verticalDpi="600" orientation="landscape" pageOrder="overThenDown" paperSize="9" scale="57" r:id="rId1"/>
  <rowBreaks count="2" manualBreakCount="2">
    <brk id="61" max="22" man="1"/>
    <brk id="122" max="22" man="1"/>
  </rowBreaks>
  <ignoredErrors>
    <ignoredError sqref="G11: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7"/>
  <sheetViews>
    <sheetView view="pageBreakPreview" zoomScale="70" zoomScaleNormal="85" zoomScaleSheetLayoutView="70" zoomScalePageLayoutView="0" workbookViewId="0" topLeftCell="A1">
      <selection activeCell="A1" sqref="A1:I1"/>
    </sheetView>
  </sheetViews>
  <sheetFormatPr defaultColWidth="9.00390625" defaultRowHeight="13.5"/>
  <cols>
    <col min="1" max="1" width="4.625" style="124" customWidth="1"/>
    <col min="2" max="2" width="56.75390625" style="124" customWidth="1"/>
    <col min="3" max="3" width="9.00390625" style="315" customWidth="1"/>
    <col min="4" max="4" width="9.00390625" style="316" customWidth="1"/>
    <col min="5" max="8" width="9.00390625" style="315" customWidth="1"/>
    <col min="9" max="9" width="9.00390625" style="317" customWidth="1"/>
    <col min="10" max="18" width="9.00390625" style="315" customWidth="1"/>
    <col min="19" max="19" width="9.00390625" style="48" customWidth="1"/>
    <col min="20" max="49" width="9.00390625" style="124" customWidth="1"/>
    <col min="50" max="16384" width="9.00390625" style="125" customWidth="1"/>
  </cols>
  <sheetData>
    <row r="1" spans="1:19" s="119" customFormat="1" ht="21.75" customHeight="1">
      <c r="A1" s="426" t="s">
        <v>1336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</row>
    <row r="2" spans="1:18" ht="12" customHeight="1" thickBot="1">
      <c r="A2" s="120"/>
      <c r="B2" s="120"/>
      <c r="C2" s="121"/>
      <c r="D2" s="122"/>
      <c r="E2" s="121"/>
      <c r="F2" s="121"/>
      <c r="G2" s="121"/>
      <c r="H2" s="121"/>
      <c r="I2" s="123"/>
      <c r="J2" s="121"/>
      <c r="K2" s="121"/>
      <c r="L2" s="121"/>
      <c r="M2" s="121"/>
      <c r="N2" s="121"/>
      <c r="O2" s="121"/>
      <c r="P2" s="121"/>
      <c r="Q2" s="121"/>
      <c r="R2" s="121"/>
    </row>
    <row r="3" spans="1:49" s="9" customFormat="1" ht="24" customHeight="1">
      <c r="A3" s="418" t="s">
        <v>975</v>
      </c>
      <c r="B3" s="419"/>
      <c r="C3" s="126" t="s">
        <v>976</v>
      </c>
      <c r="D3" s="127"/>
      <c r="E3" s="422" t="s">
        <v>977</v>
      </c>
      <c r="F3" s="423"/>
      <c r="G3" s="416" t="s">
        <v>978</v>
      </c>
      <c r="H3" s="417"/>
      <c r="I3" s="427" t="s">
        <v>979</v>
      </c>
      <c r="J3" s="428"/>
      <c r="K3" s="422" t="s">
        <v>980</v>
      </c>
      <c r="L3" s="423"/>
      <c r="M3" s="422" t="s">
        <v>981</v>
      </c>
      <c r="N3" s="423"/>
      <c r="O3" s="422" t="s">
        <v>982</v>
      </c>
      <c r="P3" s="423"/>
      <c r="Q3" s="131" t="s">
        <v>983</v>
      </c>
      <c r="R3" s="132"/>
      <c r="S3" s="133" t="s">
        <v>1314</v>
      </c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49" s="9" customFormat="1" ht="24.75" customHeight="1">
      <c r="A4" s="420"/>
      <c r="B4" s="421"/>
      <c r="C4" s="129" t="s">
        <v>984</v>
      </c>
      <c r="D4" s="135" t="s">
        <v>985</v>
      </c>
      <c r="E4" s="136" t="s">
        <v>984</v>
      </c>
      <c r="F4" s="135" t="s">
        <v>985</v>
      </c>
      <c r="G4" s="136" t="s">
        <v>984</v>
      </c>
      <c r="H4" s="137" t="s">
        <v>985</v>
      </c>
      <c r="I4" s="130" t="s">
        <v>984</v>
      </c>
      <c r="J4" s="128" t="s">
        <v>985</v>
      </c>
      <c r="K4" s="136" t="s">
        <v>984</v>
      </c>
      <c r="L4" s="135" t="s">
        <v>985</v>
      </c>
      <c r="M4" s="136" t="s">
        <v>984</v>
      </c>
      <c r="N4" s="135" t="s">
        <v>985</v>
      </c>
      <c r="O4" s="136" t="s">
        <v>984</v>
      </c>
      <c r="P4" s="135" t="s">
        <v>985</v>
      </c>
      <c r="Q4" s="136" t="s">
        <v>984</v>
      </c>
      <c r="R4" s="135" t="s">
        <v>985</v>
      </c>
      <c r="S4" s="138" t="s">
        <v>49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</row>
    <row r="5" spans="1:49" s="9" customFormat="1" ht="6" customHeight="1">
      <c r="A5" s="15"/>
      <c r="B5" s="16"/>
      <c r="C5" s="139"/>
      <c r="D5" s="140"/>
      <c r="E5" s="139"/>
      <c r="F5" s="140"/>
      <c r="G5" s="139"/>
      <c r="H5" s="140"/>
      <c r="I5" s="141"/>
      <c r="J5" s="139"/>
      <c r="K5" s="139"/>
      <c r="L5" s="140"/>
      <c r="M5" s="139"/>
      <c r="N5" s="140"/>
      <c r="O5" s="139"/>
      <c r="P5" s="140"/>
      <c r="Q5" s="139"/>
      <c r="R5" s="140"/>
      <c r="S5" s="100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</row>
    <row r="6" spans="1:49" s="12" customFormat="1" ht="22.5" customHeight="1">
      <c r="A6" s="142" t="s">
        <v>986</v>
      </c>
      <c r="B6" s="143" t="s">
        <v>270</v>
      </c>
      <c r="C6" s="319">
        <f>C7+C18+C26+C37+C50+C56+C64+C70+C79+C93+C101+C107+C118+C136+C144+C152+C163+C176+C186+C194+C202+C219+C224+C232+C243</f>
        <v>1925</v>
      </c>
      <c r="D6" s="319">
        <f aca="true" t="shared" si="0" ref="D6:S6">D7+D18+D26+D37+D50+D56+D64+D70+D79+D93+D101+D107+D118+D136+D144+D152+D163+D176+D186+D194+D202+D219+D224+D232+D243</f>
        <v>17254</v>
      </c>
      <c r="E6" s="319">
        <f t="shared" si="0"/>
        <v>1105</v>
      </c>
      <c r="F6" s="319">
        <f t="shared" si="0"/>
        <v>2585</v>
      </c>
      <c r="G6" s="319">
        <f t="shared" si="0"/>
        <v>411</v>
      </c>
      <c r="H6" s="319">
        <f t="shared" si="0"/>
        <v>2751</v>
      </c>
      <c r="I6" s="319">
        <f t="shared" si="0"/>
        <v>231</v>
      </c>
      <c r="J6" s="319">
        <f t="shared" si="0"/>
        <v>3096</v>
      </c>
      <c r="K6" s="319">
        <f t="shared" si="0"/>
        <v>76</v>
      </c>
      <c r="L6" s="319">
        <f t="shared" si="0"/>
        <v>1821</v>
      </c>
      <c r="M6" s="319">
        <f t="shared" si="0"/>
        <v>48</v>
      </c>
      <c r="N6" s="319">
        <f t="shared" si="0"/>
        <v>1866</v>
      </c>
      <c r="O6" s="319">
        <f t="shared" si="0"/>
        <v>34</v>
      </c>
      <c r="P6" s="319">
        <f t="shared" si="0"/>
        <v>2368</v>
      </c>
      <c r="Q6" s="319">
        <f t="shared" si="0"/>
        <v>16</v>
      </c>
      <c r="R6" s="319">
        <f t="shared" si="0"/>
        <v>2767</v>
      </c>
      <c r="S6" s="319">
        <f t="shared" si="0"/>
        <v>4</v>
      </c>
      <c r="T6" s="144"/>
      <c r="U6" s="320"/>
      <c r="V6" s="320"/>
      <c r="W6" s="320"/>
      <c r="X6" s="321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1:49" s="12" customFormat="1" ht="22.5" customHeight="1">
      <c r="A7" s="142" t="s">
        <v>271</v>
      </c>
      <c r="B7" s="143" t="s">
        <v>987</v>
      </c>
      <c r="C7" s="319">
        <f>SUM(C8:C17)</f>
        <v>155</v>
      </c>
      <c r="D7" s="319">
        <f aca="true" t="shared" si="1" ref="D7:S7">SUM(D8:D17)</f>
        <v>2545</v>
      </c>
      <c r="E7" s="319">
        <f t="shared" si="1"/>
        <v>56</v>
      </c>
      <c r="F7" s="319">
        <f t="shared" si="1"/>
        <v>139</v>
      </c>
      <c r="G7" s="319">
        <f t="shared" si="1"/>
        <v>30</v>
      </c>
      <c r="H7" s="319">
        <f t="shared" si="1"/>
        <v>210</v>
      </c>
      <c r="I7" s="319">
        <f t="shared" si="1"/>
        <v>30</v>
      </c>
      <c r="J7" s="319">
        <f t="shared" si="1"/>
        <v>411</v>
      </c>
      <c r="K7" s="319">
        <f t="shared" si="1"/>
        <v>20</v>
      </c>
      <c r="L7" s="319">
        <f t="shared" si="1"/>
        <v>496</v>
      </c>
      <c r="M7" s="319">
        <f t="shared" si="1"/>
        <v>10</v>
      </c>
      <c r="N7" s="319">
        <f t="shared" si="1"/>
        <v>403</v>
      </c>
      <c r="O7" s="319">
        <f t="shared" si="1"/>
        <v>6</v>
      </c>
      <c r="P7" s="319">
        <f t="shared" si="1"/>
        <v>466</v>
      </c>
      <c r="Q7" s="319">
        <f t="shared" si="1"/>
        <v>3</v>
      </c>
      <c r="R7" s="319">
        <f t="shared" si="1"/>
        <v>420</v>
      </c>
      <c r="S7" s="319">
        <f t="shared" si="1"/>
        <v>0</v>
      </c>
      <c r="T7" s="144"/>
      <c r="U7" s="320"/>
      <c r="V7" s="320"/>
      <c r="W7" s="320"/>
      <c r="X7" s="322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1:49" s="9" customFormat="1" ht="22.5" customHeight="1">
      <c r="A8" s="149" t="s">
        <v>272</v>
      </c>
      <c r="B8" s="151" t="s">
        <v>1233</v>
      </c>
      <c r="C8" s="319">
        <f aca="true" t="shared" si="2" ref="C8:C40">E8+G8+I8+K8+M8+O8+Q8+S8</f>
        <v>3</v>
      </c>
      <c r="D8" s="319">
        <f aca="true" t="shared" si="3" ref="D8:D40">F8+H8+J8+L8+N8+P8+R8</f>
        <v>17</v>
      </c>
      <c r="E8" s="318">
        <v>2</v>
      </c>
      <c r="F8" s="318">
        <v>4</v>
      </c>
      <c r="G8" s="318">
        <v>0</v>
      </c>
      <c r="H8" s="318">
        <v>0</v>
      </c>
      <c r="I8" s="318">
        <v>1</v>
      </c>
      <c r="J8" s="318">
        <v>13</v>
      </c>
      <c r="K8" s="318">
        <v>0</v>
      </c>
      <c r="L8" s="318">
        <v>0</v>
      </c>
      <c r="M8" s="318">
        <v>0</v>
      </c>
      <c r="N8" s="318">
        <v>0</v>
      </c>
      <c r="O8" s="318">
        <v>0</v>
      </c>
      <c r="P8" s="318">
        <v>0</v>
      </c>
      <c r="Q8" s="318">
        <v>0</v>
      </c>
      <c r="R8" s="318">
        <v>0</v>
      </c>
      <c r="S8" s="318">
        <v>0</v>
      </c>
      <c r="T8" s="156"/>
      <c r="U8" s="249"/>
      <c r="V8" s="249"/>
      <c r="W8" s="249"/>
      <c r="X8" s="148"/>
      <c r="Y8" s="157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1:49" s="9" customFormat="1" ht="22.5" customHeight="1">
      <c r="A9" s="149" t="s">
        <v>273</v>
      </c>
      <c r="B9" s="151" t="s">
        <v>274</v>
      </c>
      <c r="C9" s="319">
        <f t="shared" si="2"/>
        <v>5</v>
      </c>
      <c r="D9" s="319">
        <f t="shared" si="3"/>
        <v>52</v>
      </c>
      <c r="E9" s="318">
        <v>2</v>
      </c>
      <c r="F9" s="318">
        <v>5</v>
      </c>
      <c r="G9" s="318">
        <v>1</v>
      </c>
      <c r="H9" s="318">
        <v>8</v>
      </c>
      <c r="I9" s="318">
        <v>1</v>
      </c>
      <c r="J9" s="318">
        <v>12</v>
      </c>
      <c r="K9" s="318">
        <v>1</v>
      </c>
      <c r="L9" s="318">
        <v>27</v>
      </c>
      <c r="M9" s="318">
        <v>0</v>
      </c>
      <c r="N9" s="318">
        <v>0</v>
      </c>
      <c r="O9" s="318">
        <v>0</v>
      </c>
      <c r="P9" s="318">
        <v>0</v>
      </c>
      <c r="Q9" s="318">
        <v>0</v>
      </c>
      <c r="R9" s="318">
        <v>0</v>
      </c>
      <c r="S9" s="318">
        <v>0</v>
      </c>
      <c r="T9" s="156"/>
      <c r="U9" s="249"/>
      <c r="V9" s="249"/>
      <c r="W9" s="249"/>
      <c r="X9" s="148"/>
      <c r="Y9" s="157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</row>
    <row r="10" spans="1:49" s="9" customFormat="1" ht="22.5" customHeight="1">
      <c r="A10" s="149" t="s">
        <v>275</v>
      </c>
      <c r="B10" s="151" t="s">
        <v>276</v>
      </c>
      <c r="C10" s="319">
        <f t="shared" si="2"/>
        <v>13</v>
      </c>
      <c r="D10" s="319">
        <f t="shared" si="3"/>
        <v>253</v>
      </c>
      <c r="E10" s="318">
        <v>3</v>
      </c>
      <c r="F10" s="318">
        <v>7</v>
      </c>
      <c r="G10" s="318">
        <v>2</v>
      </c>
      <c r="H10" s="318">
        <v>10</v>
      </c>
      <c r="I10" s="318">
        <v>4</v>
      </c>
      <c r="J10" s="318">
        <v>62</v>
      </c>
      <c r="K10" s="318">
        <v>1</v>
      </c>
      <c r="L10" s="318">
        <v>28</v>
      </c>
      <c r="M10" s="318">
        <v>2</v>
      </c>
      <c r="N10" s="318">
        <v>86</v>
      </c>
      <c r="O10" s="318">
        <v>1</v>
      </c>
      <c r="P10" s="318">
        <v>60</v>
      </c>
      <c r="Q10" s="318">
        <v>0</v>
      </c>
      <c r="R10" s="318">
        <v>0</v>
      </c>
      <c r="S10" s="318">
        <v>0</v>
      </c>
      <c r="T10" s="156"/>
      <c r="U10" s="249"/>
      <c r="V10" s="249"/>
      <c r="W10" s="249"/>
      <c r="X10" s="148"/>
      <c r="Y10" s="157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</row>
    <row r="11" spans="1:49" s="9" customFormat="1" ht="22.5" customHeight="1">
      <c r="A11" s="149" t="s">
        <v>277</v>
      </c>
      <c r="B11" s="151" t="s">
        <v>1272</v>
      </c>
      <c r="C11" s="319">
        <f t="shared" si="2"/>
        <v>5</v>
      </c>
      <c r="D11" s="319">
        <f t="shared" si="3"/>
        <v>116</v>
      </c>
      <c r="E11" s="318">
        <v>2</v>
      </c>
      <c r="F11" s="318">
        <v>5</v>
      </c>
      <c r="G11" s="318">
        <v>1</v>
      </c>
      <c r="H11" s="318">
        <v>6</v>
      </c>
      <c r="I11" s="318">
        <v>0</v>
      </c>
      <c r="J11" s="318">
        <v>0</v>
      </c>
      <c r="K11" s="318">
        <v>1</v>
      </c>
      <c r="L11" s="318">
        <v>20</v>
      </c>
      <c r="M11" s="318">
        <v>0</v>
      </c>
      <c r="N11" s="318">
        <v>0</v>
      </c>
      <c r="O11" s="318">
        <v>1</v>
      </c>
      <c r="P11" s="318">
        <v>85</v>
      </c>
      <c r="Q11" s="318">
        <v>0</v>
      </c>
      <c r="R11" s="318">
        <v>0</v>
      </c>
      <c r="S11" s="318">
        <v>0</v>
      </c>
      <c r="T11" s="156"/>
      <c r="U11" s="249"/>
      <c r="V11" s="249"/>
      <c r="W11" s="249"/>
      <c r="X11" s="148"/>
      <c r="Y11" s="157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</row>
    <row r="12" spans="1:49" s="9" customFormat="1" ht="22.5" customHeight="1">
      <c r="A12" s="149" t="s">
        <v>278</v>
      </c>
      <c r="B12" s="151" t="s">
        <v>279</v>
      </c>
      <c r="C12" s="319">
        <f t="shared" si="2"/>
        <v>3</v>
      </c>
      <c r="D12" s="319">
        <f t="shared" si="3"/>
        <v>99</v>
      </c>
      <c r="E12" s="318">
        <v>0</v>
      </c>
      <c r="F12" s="318">
        <v>0</v>
      </c>
      <c r="G12" s="318">
        <v>0</v>
      </c>
      <c r="H12" s="318">
        <v>0</v>
      </c>
      <c r="I12" s="318">
        <v>2</v>
      </c>
      <c r="J12" s="318">
        <v>28</v>
      </c>
      <c r="K12" s="318">
        <v>0</v>
      </c>
      <c r="L12" s="318">
        <v>0</v>
      </c>
      <c r="M12" s="318">
        <v>0</v>
      </c>
      <c r="N12" s="318">
        <v>0</v>
      </c>
      <c r="O12" s="318">
        <v>1</v>
      </c>
      <c r="P12" s="318">
        <v>71</v>
      </c>
      <c r="Q12" s="318">
        <v>0</v>
      </c>
      <c r="R12" s="318">
        <v>0</v>
      </c>
      <c r="S12" s="318">
        <v>0</v>
      </c>
      <c r="T12" s="156"/>
      <c r="U12" s="249"/>
      <c r="V12" s="249"/>
      <c r="W12" s="249"/>
      <c r="X12" s="148"/>
      <c r="Y12" s="157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</row>
    <row r="13" spans="1:49" s="9" customFormat="1" ht="22.5" customHeight="1">
      <c r="A13" s="149" t="s">
        <v>280</v>
      </c>
      <c r="B13" s="150" t="s">
        <v>281</v>
      </c>
      <c r="C13" s="319">
        <f t="shared" si="2"/>
        <v>0</v>
      </c>
      <c r="D13" s="319">
        <f t="shared" si="3"/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318">
        <v>0</v>
      </c>
      <c r="R13" s="318">
        <v>0</v>
      </c>
      <c r="S13" s="318">
        <v>0</v>
      </c>
      <c r="T13" s="156"/>
      <c r="U13" s="249"/>
      <c r="V13" s="249"/>
      <c r="W13" s="249"/>
      <c r="X13" s="148"/>
      <c r="Y13" s="157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</row>
    <row r="14" spans="1:49" s="9" customFormat="1" ht="22.5" customHeight="1">
      <c r="A14" s="149" t="s">
        <v>282</v>
      </c>
      <c r="B14" s="151" t="s">
        <v>283</v>
      </c>
      <c r="C14" s="319">
        <f t="shared" si="2"/>
        <v>5</v>
      </c>
      <c r="D14" s="319">
        <f t="shared" si="3"/>
        <v>16</v>
      </c>
      <c r="E14" s="318">
        <v>4</v>
      </c>
      <c r="F14" s="318">
        <v>8</v>
      </c>
      <c r="G14" s="318">
        <v>1</v>
      </c>
      <c r="H14" s="318">
        <v>8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318">
        <v>0</v>
      </c>
      <c r="R14" s="318">
        <v>0</v>
      </c>
      <c r="S14" s="318">
        <v>0</v>
      </c>
      <c r="T14" s="156"/>
      <c r="U14" s="249"/>
      <c r="V14" s="249"/>
      <c r="W14" s="249"/>
      <c r="X14" s="148"/>
      <c r="Y14" s="157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</row>
    <row r="15" spans="1:49" s="9" customFormat="1" ht="22.5" customHeight="1">
      <c r="A15" s="149" t="s">
        <v>284</v>
      </c>
      <c r="B15" s="151" t="s">
        <v>285</v>
      </c>
      <c r="C15" s="319">
        <f t="shared" si="2"/>
        <v>42</v>
      </c>
      <c r="D15" s="319">
        <f t="shared" si="3"/>
        <v>867</v>
      </c>
      <c r="E15" s="318">
        <v>16</v>
      </c>
      <c r="F15" s="318">
        <v>39</v>
      </c>
      <c r="G15" s="318">
        <v>7</v>
      </c>
      <c r="H15" s="318">
        <v>45</v>
      </c>
      <c r="I15" s="318">
        <v>5</v>
      </c>
      <c r="J15" s="318">
        <v>70</v>
      </c>
      <c r="K15" s="318">
        <v>6</v>
      </c>
      <c r="L15" s="318">
        <v>149</v>
      </c>
      <c r="M15" s="318">
        <v>4</v>
      </c>
      <c r="N15" s="318">
        <v>159</v>
      </c>
      <c r="O15" s="318">
        <v>3</v>
      </c>
      <c r="P15" s="318">
        <v>250</v>
      </c>
      <c r="Q15" s="318">
        <v>1</v>
      </c>
      <c r="R15" s="318">
        <v>155</v>
      </c>
      <c r="S15" s="318">
        <v>0</v>
      </c>
      <c r="T15" s="156"/>
      <c r="U15" s="249"/>
      <c r="V15" s="249"/>
      <c r="W15" s="249"/>
      <c r="X15" s="148"/>
      <c r="Y15" s="157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</row>
    <row r="16" spans="1:49" s="9" customFormat="1" ht="22.5" customHeight="1">
      <c r="A16" s="149" t="s">
        <v>286</v>
      </c>
      <c r="B16" s="150" t="s">
        <v>287</v>
      </c>
      <c r="C16" s="319">
        <f t="shared" si="2"/>
        <v>0</v>
      </c>
      <c r="D16" s="319">
        <f t="shared" si="3"/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156"/>
      <c r="U16" s="249"/>
      <c r="V16" s="249"/>
      <c r="W16" s="249"/>
      <c r="X16" s="148"/>
      <c r="Y16" s="157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</row>
    <row r="17" spans="1:49" s="9" customFormat="1" ht="22.5" customHeight="1">
      <c r="A17" s="149" t="s">
        <v>288</v>
      </c>
      <c r="B17" s="151" t="s">
        <v>289</v>
      </c>
      <c r="C17" s="319">
        <f t="shared" si="2"/>
        <v>79</v>
      </c>
      <c r="D17" s="319">
        <f t="shared" si="3"/>
        <v>1125</v>
      </c>
      <c r="E17" s="318">
        <v>27</v>
      </c>
      <c r="F17" s="318">
        <v>71</v>
      </c>
      <c r="G17" s="318">
        <v>18</v>
      </c>
      <c r="H17" s="318">
        <v>133</v>
      </c>
      <c r="I17" s="318">
        <v>17</v>
      </c>
      <c r="J17" s="318">
        <v>226</v>
      </c>
      <c r="K17" s="318">
        <v>11</v>
      </c>
      <c r="L17" s="318">
        <v>272</v>
      </c>
      <c r="M17" s="318">
        <v>4</v>
      </c>
      <c r="N17" s="318">
        <v>158</v>
      </c>
      <c r="O17" s="318">
        <v>0</v>
      </c>
      <c r="P17" s="318">
        <v>0</v>
      </c>
      <c r="Q17" s="318">
        <v>2</v>
      </c>
      <c r="R17" s="318">
        <v>265</v>
      </c>
      <c r="S17" s="318">
        <v>0</v>
      </c>
      <c r="T17" s="156"/>
      <c r="U17" s="249"/>
      <c r="V17" s="249"/>
      <c r="W17" s="249"/>
      <c r="X17" s="148"/>
      <c r="Y17" s="157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</row>
    <row r="18" spans="1:49" s="12" customFormat="1" ht="22.5" customHeight="1">
      <c r="A18" s="142" t="s">
        <v>290</v>
      </c>
      <c r="B18" s="143" t="s">
        <v>77</v>
      </c>
      <c r="C18" s="319">
        <f>SUM(C19:C25)</f>
        <v>17</v>
      </c>
      <c r="D18" s="319">
        <f aca="true" t="shared" si="4" ref="D18:S18">SUM(D19:D25)</f>
        <v>307</v>
      </c>
      <c r="E18" s="319">
        <f t="shared" si="4"/>
        <v>4</v>
      </c>
      <c r="F18" s="319">
        <f t="shared" si="4"/>
        <v>12</v>
      </c>
      <c r="G18" s="319">
        <f t="shared" si="4"/>
        <v>5</v>
      </c>
      <c r="H18" s="319">
        <f t="shared" si="4"/>
        <v>37</v>
      </c>
      <c r="I18" s="319">
        <f t="shared" si="4"/>
        <v>5</v>
      </c>
      <c r="J18" s="319">
        <f t="shared" si="4"/>
        <v>75</v>
      </c>
      <c r="K18" s="319">
        <f t="shared" si="4"/>
        <v>1</v>
      </c>
      <c r="L18" s="319">
        <f t="shared" si="4"/>
        <v>24</v>
      </c>
      <c r="M18" s="319">
        <f t="shared" si="4"/>
        <v>1</v>
      </c>
      <c r="N18" s="319">
        <f t="shared" si="4"/>
        <v>35</v>
      </c>
      <c r="O18" s="319">
        <f t="shared" si="4"/>
        <v>0</v>
      </c>
      <c r="P18" s="319">
        <f t="shared" si="4"/>
        <v>0</v>
      </c>
      <c r="Q18" s="319">
        <f t="shared" si="4"/>
        <v>1</v>
      </c>
      <c r="R18" s="319">
        <f t="shared" si="4"/>
        <v>124</v>
      </c>
      <c r="S18" s="319">
        <f t="shared" si="4"/>
        <v>0</v>
      </c>
      <c r="T18" s="144"/>
      <c r="U18" s="320"/>
      <c r="V18" s="320"/>
      <c r="W18" s="320"/>
      <c r="X18" s="322"/>
      <c r="Y18" s="323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s="9" customFormat="1" ht="22.5" customHeight="1">
      <c r="A19" s="149" t="s">
        <v>291</v>
      </c>
      <c r="B19" s="151" t="s">
        <v>1233</v>
      </c>
      <c r="C19" s="319">
        <f t="shared" si="2"/>
        <v>1</v>
      </c>
      <c r="D19" s="319">
        <f t="shared" si="3"/>
        <v>1</v>
      </c>
      <c r="E19" s="318">
        <v>1</v>
      </c>
      <c r="F19" s="318">
        <v>1</v>
      </c>
      <c r="G19" s="318">
        <v>0</v>
      </c>
      <c r="H19" s="318">
        <v>0</v>
      </c>
      <c r="I19" s="318">
        <v>0</v>
      </c>
      <c r="J19" s="318">
        <v>0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318">
        <v>0</v>
      </c>
      <c r="R19" s="318">
        <v>0</v>
      </c>
      <c r="S19" s="318">
        <v>0</v>
      </c>
      <c r="T19" s="156"/>
      <c r="U19" s="249"/>
      <c r="V19" s="249"/>
      <c r="W19" s="249"/>
      <c r="X19" s="148"/>
      <c r="Y19" s="157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</row>
    <row r="20" spans="1:49" s="9" customFormat="1" ht="22.5" customHeight="1">
      <c r="A20" s="149" t="s">
        <v>292</v>
      </c>
      <c r="B20" s="151" t="s">
        <v>293</v>
      </c>
      <c r="C20" s="319">
        <f t="shared" si="2"/>
        <v>5</v>
      </c>
      <c r="D20" s="319">
        <f t="shared" si="3"/>
        <v>210</v>
      </c>
      <c r="E20" s="318">
        <v>0</v>
      </c>
      <c r="F20" s="318">
        <v>0</v>
      </c>
      <c r="G20" s="318">
        <v>1</v>
      </c>
      <c r="H20" s="318">
        <v>8</v>
      </c>
      <c r="I20" s="318">
        <v>1</v>
      </c>
      <c r="J20" s="318">
        <v>19</v>
      </c>
      <c r="K20" s="318">
        <v>1</v>
      </c>
      <c r="L20" s="318">
        <v>24</v>
      </c>
      <c r="M20" s="318">
        <v>1</v>
      </c>
      <c r="N20" s="318">
        <v>35</v>
      </c>
      <c r="O20" s="318">
        <v>0</v>
      </c>
      <c r="P20" s="318">
        <v>0</v>
      </c>
      <c r="Q20" s="318">
        <v>1</v>
      </c>
      <c r="R20" s="318">
        <v>124</v>
      </c>
      <c r="S20" s="318">
        <v>0</v>
      </c>
      <c r="T20" s="156"/>
      <c r="U20" s="249"/>
      <c r="V20" s="249"/>
      <c r="W20" s="249"/>
      <c r="X20" s="148"/>
      <c r="Y20" s="157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</row>
    <row r="21" spans="1:49" s="9" customFormat="1" ht="22.5" customHeight="1">
      <c r="A21" s="149" t="s">
        <v>294</v>
      </c>
      <c r="B21" s="151" t="s">
        <v>295</v>
      </c>
      <c r="C21" s="319">
        <f t="shared" si="2"/>
        <v>3</v>
      </c>
      <c r="D21" s="319">
        <f t="shared" si="3"/>
        <v>18</v>
      </c>
      <c r="E21" s="318">
        <v>1</v>
      </c>
      <c r="F21" s="318">
        <v>3</v>
      </c>
      <c r="G21" s="318">
        <v>2</v>
      </c>
      <c r="H21" s="318">
        <v>15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v>0</v>
      </c>
      <c r="P21" s="318">
        <v>0</v>
      </c>
      <c r="Q21" s="318">
        <v>0</v>
      </c>
      <c r="R21" s="318">
        <v>0</v>
      </c>
      <c r="S21" s="318">
        <v>0</v>
      </c>
      <c r="T21" s="156"/>
      <c r="U21" s="249"/>
      <c r="V21" s="249"/>
      <c r="W21" s="249"/>
      <c r="X21" s="148"/>
      <c r="Y21" s="157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1:49" s="9" customFormat="1" ht="22.5" customHeight="1">
      <c r="A22" s="149" t="s">
        <v>296</v>
      </c>
      <c r="B22" s="150" t="s">
        <v>1271</v>
      </c>
      <c r="C22" s="319">
        <f t="shared" si="2"/>
        <v>1</v>
      </c>
      <c r="D22" s="319">
        <f t="shared" si="3"/>
        <v>15</v>
      </c>
      <c r="E22" s="318">
        <v>0</v>
      </c>
      <c r="F22" s="318">
        <v>0</v>
      </c>
      <c r="G22" s="318">
        <v>0</v>
      </c>
      <c r="H22" s="318">
        <v>0</v>
      </c>
      <c r="I22" s="318">
        <v>1</v>
      </c>
      <c r="J22" s="318">
        <v>15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0</v>
      </c>
      <c r="S22" s="318">
        <v>0</v>
      </c>
      <c r="T22" s="156"/>
      <c r="U22" s="249"/>
      <c r="V22" s="249"/>
      <c r="W22" s="249"/>
      <c r="X22" s="148"/>
      <c r="Y22" s="157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1:49" s="9" customFormat="1" ht="22.5" customHeight="1">
      <c r="A23" s="149" t="s">
        <v>297</v>
      </c>
      <c r="B23" s="150" t="s">
        <v>298</v>
      </c>
      <c r="C23" s="319">
        <f t="shared" si="2"/>
        <v>0</v>
      </c>
      <c r="D23" s="319">
        <f t="shared" si="3"/>
        <v>0</v>
      </c>
      <c r="E23" s="318">
        <v>0</v>
      </c>
      <c r="F23" s="318">
        <v>0</v>
      </c>
      <c r="G23" s="318">
        <v>0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318">
        <v>0</v>
      </c>
      <c r="Q23" s="318">
        <v>0</v>
      </c>
      <c r="R23" s="318">
        <v>0</v>
      </c>
      <c r="S23" s="318">
        <v>0</v>
      </c>
      <c r="T23" s="156"/>
      <c r="U23" s="249"/>
      <c r="V23" s="249"/>
      <c r="W23" s="249"/>
      <c r="X23" s="148"/>
      <c r="Y23" s="157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</row>
    <row r="24" spans="1:49" s="9" customFormat="1" ht="22.5" customHeight="1">
      <c r="A24" s="149" t="s">
        <v>299</v>
      </c>
      <c r="B24" s="150" t="s">
        <v>300</v>
      </c>
      <c r="C24" s="319">
        <f t="shared" si="2"/>
        <v>0</v>
      </c>
      <c r="D24" s="319">
        <f t="shared" si="3"/>
        <v>0</v>
      </c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18">
        <v>0</v>
      </c>
      <c r="R24" s="318">
        <v>0</v>
      </c>
      <c r="S24" s="318">
        <v>0</v>
      </c>
      <c r="T24" s="156"/>
      <c r="U24" s="249"/>
      <c r="V24" s="249"/>
      <c r="W24" s="249"/>
      <c r="X24" s="148"/>
      <c r="Y24" s="157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</row>
    <row r="25" spans="1:49" s="9" customFormat="1" ht="22.5" customHeight="1">
      <c r="A25" s="149" t="s">
        <v>301</v>
      </c>
      <c r="B25" s="151" t="s">
        <v>302</v>
      </c>
      <c r="C25" s="319">
        <f t="shared" si="2"/>
        <v>7</v>
      </c>
      <c r="D25" s="319">
        <f t="shared" si="3"/>
        <v>63</v>
      </c>
      <c r="E25" s="318">
        <v>2</v>
      </c>
      <c r="F25" s="318">
        <v>8</v>
      </c>
      <c r="G25" s="318">
        <v>2</v>
      </c>
      <c r="H25" s="318">
        <v>14</v>
      </c>
      <c r="I25" s="318">
        <v>3</v>
      </c>
      <c r="J25" s="318">
        <v>41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318">
        <v>0</v>
      </c>
      <c r="R25" s="318">
        <v>0</v>
      </c>
      <c r="S25" s="318">
        <v>0</v>
      </c>
      <c r="T25" s="156"/>
      <c r="U25" s="249"/>
      <c r="V25" s="249"/>
      <c r="W25" s="249"/>
      <c r="X25" s="148"/>
      <c r="Y25" s="157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</row>
    <row r="26" spans="1:49" s="12" customFormat="1" ht="22.5" customHeight="1">
      <c r="A26" s="142">
        <v>11</v>
      </c>
      <c r="B26" s="143" t="s">
        <v>989</v>
      </c>
      <c r="C26" s="319">
        <f>SUM(C27:C36)</f>
        <v>692</v>
      </c>
      <c r="D26" s="319">
        <f aca="true" t="shared" si="5" ref="D26:S26">SUM(D27:D36)</f>
        <v>3914</v>
      </c>
      <c r="E26" s="319">
        <f t="shared" si="5"/>
        <v>432</v>
      </c>
      <c r="F26" s="319">
        <f t="shared" si="5"/>
        <v>948</v>
      </c>
      <c r="G26" s="319">
        <f t="shared" si="5"/>
        <v>152</v>
      </c>
      <c r="H26" s="319">
        <f t="shared" si="5"/>
        <v>1038</v>
      </c>
      <c r="I26" s="319">
        <f t="shared" si="5"/>
        <v>79</v>
      </c>
      <c r="J26" s="319">
        <f t="shared" si="5"/>
        <v>1001</v>
      </c>
      <c r="K26" s="319">
        <f t="shared" si="5"/>
        <v>15</v>
      </c>
      <c r="L26" s="319">
        <f t="shared" si="5"/>
        <v>346</v>
      </c>
      <c r="M26" s="319">
        <f t="shared" si="5"/>
        <v>10</v>
      </c>
      <c r="N26" s="319">
        <f t="shared" si="5"/>
        <v>381</v>
      </c>
      <c r="O26" s="319">
        <f t="shared" si="5"/>
        <v>3</v>
      </c>
      <c r="P26" s="319">
        <f t="shared" si="5"/>
        <v>200</v>
      </c>
      <c r="Q26" s="319">
        <f t="shared" si="5"/>
        <v>0</v>
      </c>
      <c r="R26" s="319">
        <f t="shared" si="5"/>
        <v>0</v>
      </c>
      <c r="S26" s="319">
        <f t="shared" si="5"/>
        <v>1</v>
      </c>
      <c r="T26" s="144"/>
      <c r="U26" s="320"/>
      <c r="V26" s="320"/>
      <c r="W26" s="320"/>
      <c r="X26" s="322"/>
      <c r="Y26" s="323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</row>
    <row r="27" spans="1:49" s="9" customFormat="1" ht="22.5" customHeight="1">
      <c r="A27" s="149" t="s">
        <v>303</v>
      </c>
      <c r="B27" s="151" t="s">
        <v>1233</v>
      </c>
      <c r="C27" s="319">
        <f t="shared" si="2"/>
        <v>10</v>
      </c>
      <c r="D27" s="319">
        <f t="shared" si="3"/>
        <v>158</v>
      </c>
      <c r="E27" s="318">
        <v>4</v>
      </c>
      <c r="F27" s="318">
        <v>11</v>
      </c>
      <c r="G27" s="318">
        <v>1</v>
      </c>
      <c r="H27" s="318">
        <v>8</v>
      </c>
      <c r="I27" s="318">
        <v>1</v>
      </c>
      <c r="J27" s="318">
        <v>11</v>
      </c>
      <c r="K27" s="318">
        <v>0</v>
      </c>
      <c r="L27" s="318">
        <v>0</v>
      </c>
      <c r="M27" s="318">
        <v>2</v>
      </c>
      <c r="N27" s="318">
        <v>72</v>
      </c>
      <c r="O27" s="318">
        <v>1</v>
      </c>
      <c r="P27" s="318">
        <v>56</v>
      </c>
      <c r="Q27" s="318">
        <v>0</v>
      </c>
      <c r="R27" s="318">
        <v>0</v>
      </c>
      <c r="S27" s="318">
        <v>1</v>
      </c>
      <c r="T27" s="156"/>
      <c r="U27" s="249"/>
      <c r="V27" s="249"/>
      <c r="W27" s="249"/>
      <c r="X27" s="148"/>
      <c r="Y27" s="157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</row>
    <row r="28" spans="1:49" s="9" customFormat="1" ht="22.5" customHeight="1">
      <c r="A28" s="149" t="s">
        <v>304</v>
      </c>
      <c r="B28" s="151" t="s">
        <v>305</v>
      </c>
      <c r="C28" s="319">
        <f t="shared" si="2"/>
        <v>11</v>
      </c>
      <c r="D28" s="319">
        <f t="shared" si="3"/>
        <v>78</v>
      </c>
      <c r="E28" s="318">
        <v>7</v>
      </c>
      <c r="F28" s="318">
        <v>15</v>
      </c>
      <c r="G28" s="318">
        <v>1</v>
      </c>
      <c r="H28" s="318">
        <v>7</v>
      </c>
      <c r="I28" s="318">
        <v>2</v>
      </c>
      <c r="J28" s="318">
        <v>29</v>
      </c>
      <c r="K28" s="318">
        <v>1</v>
      </c>
      <c r="L28" s="318">
        <v>27</v>
      </c>
      <c r="M28" s="318">
        <v>0</v>
      </c>
      <c r="N28" s="318">
        <v>0</v>
      </c>
      <c r="O28" s="318">
        <v>0</v>
      </c>
      <c r="P28" s="318">
        <v>0</v>
      </c>
      <c r="Q28" s="318">
        <v>0</v>
      </c>
      <c r="R28" s="318">
        <v>0</v>
      </c>
      <c r="S28" s="318">
        <v>0</v>
      </c>
      <c r="T28" s="156"/>
      <c r="U28" s="249"/>
      <c r="V28" s="249"/>
      <c r="W28" s="249"/>
      <c r="X28" s="148"/>
      <c r="Y28" s="157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1:49" s="9" customFormat="1" ht="22.5" customHeight="1">
      <c r="A29" s="160" t="s">
        <v>306</v>
      </c>
      <c r="B29" s="150" t="s">
        <v>307</v>
      </c>
      <c r="C29" s="319">
        <f t="shared" si="2"/>
        <v>38</v>
      </c>
      <c r="D29" s="319">
        <f t="shared" si="3"/>
        <v>193</v>
      </c>
      <c r="E29" s="318">
        <v>30</v>
      </c>
      <c r="F29" s="318">
        <v>68</v>
      </c>
      <c r="G29" s="318">
        <v>5</v>
      </c>
      <c r="H29" s="318">
        <v>35</v>
      </c>
      <c r="I29" s="318">
        <v>2</v>
      </c>
      <c r="J29" s="318">
        <v>20</v>
      </c>
      <c r="K29" s="318">
        <v>0</v>
      </c>
      <c r="L29" s="318">
        <v>0</v>
      </c>
      <c r="M29" s="318">
        <v>0</v>
      </c>
      <c r="N29" s="318">
        <v>0</v>
      </c>
      <c r="O29" s="318">
        <v>1</v>
      </c>
      <c r="P29" s="318">
        <v>70</v>
      </c>
      <c r="Q29" s="318">
        <v>0</v>
      </c>
      <c r="R29" s="318">
        <v>0</v>
      </c>
      <c r="S29" s="318">
        <v>0</v>
      </c>
      <c r="T29" s="156"/>
      <c r="U29" s="249"/>
      <c r="W29" s="249"/>
      <c r="X29" s="148"/>
      <c r="Y29" s="157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</row>
    <row r="30" spans="1:49" s="9" customFormat="1" ht="22.5" customHeight="1">
      <c r="A30" s="160" t="s">
        <v>308</v>
      </c>
      <c r="B30" s="150" t="s">
        <v>309</v>
      </c>
      <c r="C30" s="319">
        <f t="shared" si="2"/>
        <v>7</v>
      </c>
      <c r="D30" s="319">
        <f t="shared" si="3"/>
        <v>47</v>
      </c>
      <c r="E30" s="318">
        <v>3</v>
      </c>
      <c r="F30" s="318">
        <v>7</v>
      </c>
      <c r="G30" s="318">
        <v>2</v>
      </c>
      <c r="H30" s="318">
        <v>12</v>
      </c>
      <c r="I30" s="318">
        <v>2</v>
      </c>
      <c r="J30" s="318">
        <v>28</v>
      </c>
      <c r="K30" s="318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318">
        <v>0</v>
      </c>
      <c r="R30" s="318">
        <v>0</v>
      </c>
      <c r="S30" s="318">
        <v>0</v>
      </c>
      <c r="T30" s="156"/>
      <c r="U30" s="249"/>
      <c r="V30" s="249"/>
      <c r="W30" s="249"/>
      <c r="X30" s="148"/>
      <c r="Y30" s="157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</row>
    <row r="31" spans="1:49" s="9" customFormat="1" ht="22.5" customHeight="1">
      <c r="A31" s="160" t="s">
        <v>310</v>
      </c>
      <c r="B31" s="150" t="s">
        <v>311</v>
      </c>
      <c r="C31" s="319">
        <f t="shared" si="2"/>
        <v>18</v>
      </c>
      <c r="D31" s="319">
        <f t="shared" si="3"/>
        <v>154</v>
      </c>
      <c r="E31" s="318">
        <v>12</v>
      </c>
      <c r="F31" s="318">
        <v>30</v>
      </c>
      <c r="G31" s="318">
        <v>2</v>
      </c>
      <c r="H31" s="318">
        <v>17</v>
      </c>
      <c r="I31" s="318">
        <v>1</v>
      </c>
      <c r="J31" s="318">
        <v>18</v>
      </c>
      <c r="K31" s="318">
        <v>1</v>
      </c>
      <c r="L31" s="318">
        <v>20</v>
      </c>
      <c r="M31" s="318">
        <v>2</v>
      </c>
      <c r="N31" s="318">
        <v>69</v>
      </c>
      <c r="O31" s="318">
        <v>0</v>
      </c>
      <c r="P31" s="318">
        <v>0</v>
      </c>
      <c r="Q31" s="318">
        <v>0</v>
      </c>
      <c r="R31" s="318">
        <v>0</v>
      </c>
      <c r="S31" s="318">
        <v>0</v>
      </c>
      <c r="T31" s="156"/>
      <c r="U31" s="249"/>
      <c r="V31" s="249"/>
      <c r="W31" s="249"/>
      <c r="X31" s="148"/>
      <c r="Y31" s="157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s="9" customFormat="1" ht="22.5" customHeight="1">
      <c r="A32" s="160" t="s">
        <v>312</v>
      </c>
      <c r="B32" s="150" t="s">
        <v>313</v>
      </c>
      <c r="C32" s="319">
        <f t="shared" si="2"/>
        <v>7</v>
      </c>
      <c r="D32" s="319">
        <f t="shared" si="3"/>
        <v>42</v>
      </c>
      <c r="E32" s="318">
        <v>2</v>
      </c>
      <c r="F32" s="318">
        <v>5</v>
      </c>
      <c r="G32" s="318">
        <v>5</v>
      </c>
      <c r="H32" s="318">
        <v>37</v>
      </c>
      <c r="I32" s="318">
        <v>0</v>
      </c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8">
        <v>0</v>
      </c>
      <c r="P32" s="318">
        <v>0</v>
      </c>
      <c r="Q32" s="318">
        <v>0</v>
      </c>
      <c r="R32" s="318">
        <v>0</v>
      </c>
      <c r="S32" s="318">
        <v>0</v>
      </c>
      <c r="T32" s="156"/>
      <c r="U32" s="249"/>
      <c r="V32" s="249"/>
      <c r="W32" s="249"/>
      <c r="X32" s="148"/>
      <c r="Y32" s="157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</row>
    <row r="33" spans="1:49" s="9" customFormat="1" ht="22.5" customHeight="1">
      <c r="A33" s="160" t="s">
        <v>314</v>
      </c>
      <c r="B33" s="150" t="s">
        <v>1270</v>
      </c>
      <c r="C33" s="319">
        <f t="shared" si="2"/>
        <v>486</v>
      </c>
      <c r="D33" s="319">
        <f t="shared" si="3"/>
        <v>2595</v>
      </c>
      <c r="E33" s="318">
        <v>298</v>
      </c>
      <c r="F33" s="318">
        <v>646</v>
      </c>
      <c r="G33" s="318">
        <v>113</v>
      </c>
      <c r="H33" s="318">
        <v>774</v>
      </c>
      <c r="I33" s="318">
        <v>62</v>
      </c>
      <c r="J33" s="318">
        <v>781</v>
      </c>
      <c r="K33" s="318">
        <v>9</v>
      </c>
      <c r="L33" s="318">
        <v>203</v>
      </c>
      <c r="M33" s="318">
        <v>3</v>
      </c>
      <c r="N33" s="318">
        <v>117</v>
      </c>
      <c r="O33" s="318">
        <v>1</v>
      </c>
      <c r="P33" s="318">
        <v>74</v>
      </c>
      <c r="Q33" s="318">
        <v>0</v>
      </c>
      <c r="R33" s="318">
        <v>0</v>
      </c>
      <c r="S33" s="318">
        <v>0</v>
      </c>
      <c r="T33" s="156"/>
      <c r="U33" s="249"/>
      <c r="W33" s="249"/>
      <c r="X33" s="148"/>
      <c r="Y33" s="15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</row>
    <row r="34" spans="1:49" s="9" customFormat="1" ht="22.5" customHeight="1">
      <c r="A34" s="160" t="s">
        <v>315</v>
      </c>
      <c r="B34" s="150" t="s">
        <v>316</v>
      </c>
      <c r="C34" s="319">
        <f t="shared" si="2"/>
        <v>1</v>
      </c>
      <c r="D34" s="319">
        <f t="shared" si="3"/>
        <v>5</v>
      </c>
      <c r="E34" s="318">
        <v>0</v>
      </c>
      <c r="F34" s="318">
        <v>0</v>
      </c>
      <c r="G34" s="318">
        <v>1</v>
      </c>
      <c r="H34" s="318">
        <v>5</v>
      </c>
      <c r="I34" s="318">
        <v>0</v>
      </c>
      <c r="J34" s="318">
        <v>0</v>
      </c>
      <c r="K34" s="318">
        <v>0</v>
      </c>
      <c r="L34" s="318">
        <v>0</v>
      </c>
      <c r="M34" s="318">
        <v>0</v>
      </c>
      <c r="N34" s="318">
        <v>0</v>
      </c>
      <c r="O34" s="318">
        <v>0</v>
      </c>
      <c r="P34" s="318">
        <v>0</v>
      </c>
      <c r="Q34" s="318">
        <v>0</v>
      </c>
      <c r="R34" s="318">
        <v>0</v>
      </c>
      <c r="S34" s="318">
        <v>0</v>
      </c>
      <c r="T34" s="156"/>
      <c r="U34" s="249"/>
      <c r="V34" s="249"/>
      <c r="W34" s="249"/>
      <c r="X34" s="148"/>
      <c r="Y34" s="157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</row>
    <row r="35" spans="1:49" s="9" customFormat="1" ht="22.5" customHeight="1">
      <c r="A35" s="160" t="s">
        <v>317</v>
      </c>
      <c r="B35" s="150" t="s">
        <v>318</v>
      </c>
      <c r="C35" s="319">
        <f t="shared" si="2"/>
        <v>35</v>
      </c>
      <c r="D35" s="319">
        <f t="shared" si="3"/>
        <v>213</v>
      </c>
      <c r="E35" s="318">
        <v>21</v>
      </c>
      <c r="F35" s="318">
        <v>46</v>
      </c>
      <c r="G35" s="318">
        <v>8</v>
      </c>
      <c r="H35" s="318">
        <v>46</v>
      </c>
      <c r="I35" s="318">
        <v>3</v>
      </c>
      <c r="J35" s="318">
        <v>33</v>
      </c>
      <c r="K35" s="318">
        <v>2</v>
      </c>
      <c r="L35" s="318">
        <v>48</v>
      </c>
      <c r="M35" s="318">
        <v>1</v>
      </c>
      <c r="N35" s="318">
        <v>40</v>
      </c>
      <c r="O35" s="318">
        <v>0</v>
      </c>
      <c r="P35" s="318">
        <v>0</v>
      </c>
      <c r="Q35" s="318">
        <v>0</v>
      </c>
      <c r="R35" s="318">
        <v>0</v>
      </c>
      <c r="S35" s="318">
        <v>0</v>
      </c>
      <c r="T35" s="156"/>
      <c r="U35" s="249"/>
      <c r="V35" s="249"/>
      <c r="W35" s="249"/>
      <c r="X35" s="148"/>
      <c r="Y35" s="157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</row>
    <row r="36" spans="1:49" s="9" customFormat="1" ht="22.5" customHeight="1">
      <c r="A36" s="160" t="s">
        <v>319</v>
      </c>
      <c r="B36" s="150" t="s">
        <v>320</v>
      </c>
      <c r="C36" s="319">
        <f t="shared" si="2"/>
        <v>79</v>
      </c>
      <c r="D36" s="319">
        <f t="shared" si="3"/>
        <v>429</v>
      </c>
      <c r="E36" s="318">
        <v>55</v>
      </c>
      <c r="F36" s="318">
        <v>120</v>
      </c>
      <c r="G36" s="318">
        <v>14</v>
      </c>
      <c r="H36" s="318">
        <v>97</v>
      </c>
      <c r="I36" s="318">
        <v>6</v>
      </c>
      <c r="J36" s="318">
        <v>81</v>
      </c>
      <c r="K36" s="318">
        <v>2</v>
      </c>
      <c r="L36" s="318">
        <v>48</v>
      </c>
      <c r="M36" s="318">
        <v>2</v>
      </c>
      <c r="N36" s="318">
        <v>83</v>
      </c>
      <c r="O36" s="318">
        <v>0</v>
      </c>
      <c r="P36" s="318">
        <v>0</v>
      </c>
      <c r="Q36" s="318">
        <v>0</v>
      </c>
      <c r="R36" s="318">
        <v>0</v>
      </c>
      <c r="S36" s="318">
        <v>0</v>
      </c>
      <c r="T36" s="156"/>
      <c r="U36" s="249"/>
      <c r="V36" s="249"/>
      <c r="W36" s="249"/>
      <c r="X36" s="148"/>
      <c r="Y36" s="157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</row>
    <row r="37" spans="1:49" s="12" customFormat="1" ht="22.5" customHeight="1">
      <c r="A37" s="142">
        <v>12</v>
      </c>
      <c r="B37" s="143" t="s">
        <v>1145</v>
      </c>
      <c r="C37" s="319">
        <f>SUM(C38:C40,C48:C49)</f>
        <v>55</v>
      </c>
      <c r="D37" s="319">
        <f aca="true" t="shared" si="6" ref="D37:S37">SUM(D38:D40,D48:D49)</f>
        <v>230</v>
      </c>
      <c r="E37" s="319">
        <f t="shared" si="6"/>
        <v>38</v>
      </c>
      <c r="F37" s="319">
        <f t="shared" si="6"/>
        <v>85</v>
      </c>
      <c r="G37" s="319">
        <f t="shared" si="6"/>
        <v>12</v>
      </c>
      <c r="H37" s="319">
        <f t="shared" si="6"/>
        <v>80</v>
      </c>
      <c r="I37" s="319">
        <f t="shared" si="6"/>
        <v>5</v>
      </c>
      <c r="J37" s="319">
        <f t="shared" si="6"/>
        <v>65</v>
      </c>
      <c r="K37" s="319">
        <f t="shared" si="6"/>
        <v>0</v>
      </c>
      <c r="L37" s="319">
        <f t="shared" si="6"/>
        <v>0</v>
      </c>
      <c r="M37" s="319">
        <f t="shared" si="6"/>
        <v>0</v>
      </c>
      <c r="N37" s="319">
        <f t="shared" si="6"/>
        <v>0</v>
      </c>
      <c r="O37" s="319">
        <f t="shared" si="6"/>
        <v>0</v>
      </c>
      <c r="P37" s="319">
        <f t="shared" si="6"/>
        <v>0</v>
      </c>
      <c r="Q37" s="319">
        <f t="shared" si="6"/>
        <v>0</v>
      </c>
      <c r="R37" s="319">
        <f t="shared" si="6"/>
        <v>0</v>
      </c>
      <c r="S37" s="319">
        <f t="shared" si="6"/>
        <v>0</v>
      </c>
      <c r="T37" s="144"/>
      <c r="U37" s="320"/>
      <c r="V37" s="320"/>
      <c r="W37" s="320"/>
      <c r="X37" s="322"/>
      <c r="Y37" s="323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</row>
    <row r="38" spans="1:49" s="9" customFormat="1" ht="22.5" customHeight="1">
      <c r="A38" s="160" t="s">
        <v>321</v>
      </c>
      <c r="B38" s="150" t="s">
        <v>1233</v>
      </c>
      <c r="C38" s="319">
        <f t="shared" si="2"/>
        <v>2</v>
      </c>
      <c r="D38" s="319">
        <f t="shared" si="3"/>
        <v>2</v>
      </c>
      <c r="E38" s="318">
        <v>2</v>
      </c>
      <c r="F38" s="318">
        <v>2</v>
      </c>
      <c r="G38" s="318">
        <v>0</v>
      </c>
      <c r="H38" s="318">
        <v>0</v>
      </c>
      <c r="I38" s="318">
        <v>0</v>
      </c>
      <c r="J38" s="318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>
        <v>0</v>
      </c>
      <c r="Q38" s="318">
        <v>0</v>
      </c>
      <c r="R38" s="318">
        <v>0</v>
      </c>
      <c r="S38" s="318">
        <v>0</v>
      </c>
      <c r="T38" s="156"/>
      <c r="U38" s="249"/>
      <c r="V38" s="249"/>
      <c r="W38" s="249"/>
      <c r="X38" s="148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9" customFormat="1" ht="22.5" customHeight="1">
      <c r="A39" s="160" t="s">
        <v>322</v>
      </c>
      <c r="B39" s="150" t="s">
        <v>323</v>
      </c>
      <c r="C39" s="319">
        <f t="shared" si="2"/>
        <v>19</v>
      </c>
      <c r="D39" s="319">
        <f t="shared" si="3"/>
        <v>66</v>
      </c>
      <c r="E39" s="318">
        <v>15</v>
      </c>
      <c r="F39" s="318">
        <v>35</v>
      </c>
      <c r="G39" s="318">
        <v>4</v>
      </c>
      <c r="H39" s="318">
        <v>31</v>
      </c>
      <c r="I39" s="318">
        <v>0</v>
      </c>
      <c r="J39" s="318">
        <v>0</v>
      </c>
      <c r="K39" s="318">
        <v>0</v>
      </c>
      <c r="L39" s="318">
        <v>0</v>
      </c>
      <c r="M39" s="318">
        <v>0</v>
      </c>
      <c r="N39" s="318">
        <v>0</v>
      </c>
      <c r="O39" s="318">
        <v>0</v>
      </c>
      <c r="P39" s="318">
        <v>0</v>
      </c>
      <c r="Q39" s="318">
        <v>0</v>
      </c>
      <c r="R39" s="318">
        <v>0</v>
      </c>
      <c r="S39" s="318">
        <v>0</v>
      </c>
      <c r="T39" s="156"/>
      <c r="U39" s="249"/>
      <c r="V39" s="249"/>
      <c r="W39" s="249"/>
      <c r="X39" s="148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9" customFormat="1" ht="22.5" customHeight="1">
      <c r="A40" s="160" t="s">
        <v>324</v>
      </c>
      <c r="B40" s="150" t="s">
        <v>325</v>
      </c>
      <c r="C40" s="319">
        <f t="shared" si="2"/>
        <v>14</v>
      </c>
      <c r="D40" s="319">
        <f t="shared" si="3"/>
        <v>83</v>
      </c>
      <c r="E40" s="318">
        <v>8</v>
      </c>
      <c r="F40" s="318">
        <v>17</v>
      </c>
      <c r="G40" s="318">
        <v>2</v>
      </c>
      <c r="H40" s="318">
        <v>11</v>
      </c>
      <c r="I40" s="318">
        <v>4</v>
      </c>
      <c r="J40" s="318">
        <v>55</v>
      </c>
      <c r="K40" s="318">
        <v>0</v>
      </c>
      <c r="L40" s="318">
        <v>0</v>
      </c>
      <c r="M40" s="318">
        <v>0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  <c r="S40" s="318">
        <v>0</v>
      </c>
      <c r="T40" s="156"/>
      <c r="U40" s="249"/>
      <c r="V40" s="249"/>
      <c r="W40" s="249"/>
      <c r="X40" s="148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s="9" customFormat="1" ht="6" customHeight="1" thickBot="1">
      <c r="A41" s="25"/>
      <c r="B41" s="26"/>
      <c r="C41" s="163"/>
      <c r="D41" s="164"/>
      <c r="E41" s="163"/>
      <c r="F41" s="163"/>
      <c r="G41" s="163"/>
      <c r="H41" s="163"/>
      <c r="I41" s="165"/>
      <c r="J41" s="163"/>
      <c r="K41" s="163"/>
      <c r="L41" s="163"/>
      <c r="M41" s="163"/>
      <c r="N41" s="163"/>
      <c r="O41" s="163"/>
      <c r="P41" s="163"/>
      <c r="Q41" s="163"/>
      <c r="R41" s="163"/>
      <c r="S41" s="102"/>
      <c r="T41" s="134"/>
      <c r="U41" s="145"/>
      <c r="V41" s="145"/>
      <c r="W41" s="145"/>
      <c r="X41" s="148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24" ht="7.5" customHeight="1">
      <c r="A42" s="166"/>
      <c r="B42" s="166"/>
      <c r="C42" s="167"/>
      <c r="D42" s="168"/>
      <c r="E42" s="167"/>
      <c r="F42" s="167"/>
      <c r="G42" s="167"/>
      <c r="H42" s="167"/>
      <c r="I42" s="169"/>
      <c r="J42" s="167"/>
      <c r="K42" s="167"/>
      <c r="L42" s="167"/>
      <c r="M42" s="167"/>
      <c r="N42" s="167"/>
      <c r="O42" s="167"/>
      <c r="P42" s="167"/>
      <c r="Q42" s="167"/>
      <c r="R42" s="167"/>
      <c r="S42" s="170"/>
      <c r="U42" s="145"/>
      <c r="V42" s="145"/>
      <c r="W42" s="145"/>
      <c r="X42" s="148"/>
    </row>
    <row r="43" spans="1:24" s="119" customFormat="1" ht="21.75" customHeight="1">
      <c r="A43" s="426" t="s">
        <v>1337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U43" s="145"/>
      <c r="V43" s="145"/>
      <c r="W43" s="145"/>
      <c r="X43" s="148"/>
    </row>
    <row r="44" spans="1:24" ht="12" customHeight="1" thickBot="1">
      <c r="A44" s="120"/>
      <c r="B44" s="120"/>
      <c r="C44" s="121"/>
      <c r="D44" s="122"/>
      <c r="E44" s="121"/>
      <c r="F44" s="121"/>
      <c r="G44" s="121"/>
      <c r="H44" s="121"/>
      <c r="I44" s="123"/>
      <c r="J44" s="121"/>
      <c r="K44" s="121"/>
      <c r="L44" s="121"/>
      <c r="M44" s="121"/>
      <c r="N44" s="121"/>
      <c r="O44" s="121"/>
      <c r="P44" s="121"/>
      <c r="Q44" s="121"/>
      <c r="R44" s="121"/>
      <c r="S44" s="94"/>
      <c r="U44" s="145"/>
      <c r="V44" s="145"/>
      <c r="W44" s="145"/>
      <c r="X44" s="148"/>
    </row>
    <row r="45" spans="1:49" s="9" customFormat="1" ht="24" customHeight="1">
      <c r="A45" s="418" t="s">
        <v>975</v>
      </c>
      <c r="B45" s="419"/>
      <c r="C45" s="126" t="s">
        <v>976</v>
      </c>
      <c r="D45" s="127"/>
      <c r="E45" s="422" t="s">
        <v>977</v>
      </c>
      <c r="F45" s="423"/>
      <c r="G45" s="416" t="s">
        <v>978</v>
      </c>
      <c r="H45" s="417"/>
      <c r="I45" s="427" t="s">
        <v>979</v>
      </c>
      <c r="J45" s="428"/>
      <c r="K45" s="422" t="s">
        <v>980</v>
      </c>
      <c r="L45" s="423"/>
      <c r="M45" s="422" t="s">
        <v>981</v>
      </c>
      <c r="N45" s="423"/>
      <c r="O45" s="422" t="s">
        <v>982</v>
      </c>
      <c r="P45" s="423"/>
      <c r="Q45" s="131" t="s">
        <v>983</v>
      </c>
      <c r="R45" s="132"/>
      <c r="S45" s="133" t="s">
        <v>48</v>
      </c>
      <c r="T45" s="134"/>
      <c r="U45" s="145"/>
      <c r="V45" s="145"/>
      <c r="W45" s="145"/>
      <c r="X45" s="148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9" customFormat="1" ht="24.75" customHeight="1">
      <c r="A46" s="420"/>
      <c r="B46" s="421"/>
      <c r="C46" s="129" t="s">
        <v>984</v>
      </c>
      <c r="D46" s="135" t="s">
        <v>985</v>
      </c>
      <c r="E46" s="136" t="s">
        <v>984</v>
      </c>
      <c r="F46" s="135" t="s">
        <v>985</v>
      </c>
      <c r="G46" s="136" t="s">
        <v>984</v>
      </c>
      <c r="H46" s="137" t="s">
        <v>985</v>
      </c>
      <c r="I46" s="130" t="s">
        <v>984</v>
      </c>
      <c r="J46" s="128" t="s">
        <v>985</v>
      </c>
      <c r="K46" s="136" t="s">
        <v>984</v>
      </c>
      <c r="L46" s="135" t="s">
        <v>985</v>
      </c>
      <c r="M46" s="136" t="s">
        <v>984</v>
      </c>
      <c r="N46" s="135" t="s">
        <v>985</v>
      </c>
      <c r="O46" s="136" t="s">
        <v>984</v>
      </c>
      <c r="P46" s="135" t="s">
        <v>985</v>
      </c>
      <c r="Q46" s="136" t="s">
        <v>984</v>
      </c>
      <c r="R46" s="137" t="s">
        <v>985</v>
      </c>
      <c r="S46" s="56" t="s">
        <v>49</v>
      </c>
      <c r="T46" s="134"/>
      <c r="U46" s="145"/>
      <c r="V46" s="145"/>
      <c r="W46" s="145"/>
      <c r="X46" s="148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9" customFormat="1" ht="6" customHeight="1">
      <c r="A47" s="15"/>
      <c r="B47" s="16"/>
      <c r="C47" s="139"/>
      <c r="D47" s="140"/>
      <c r="E47" s="139"/>
      <c r="F47" s="140"/>
      <c r="G47" s="139"/>
      <c r="H47" s="140"/>
      <c r="I47" s="141"/>
      <c r="J47" s="139"/>
      <c r="K47" s="139"/>
      <c r="L47" s="140"/>
      <c r="M47" s="139"/>
      <c r="N47" s="140"/>
      <c r="O47" s="139"/>
      <c r="P47" s="140"/>
      <c r="Q47" s="139"/>
      <c r="R47" s="140"/>
      <c r="S47" s="48"/>
      <c r="T47" s="134"/>
      <c r="U47" s="145"/>
      <c r="V47" s="145"/>
      <c r="W47" s="145"/>
      <c r="X47" s="148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s="9" customFormat="1" ht="22.5" customHeight="1">
      <c r="A48" s="160" t="s">
        <v>326</v>
      </c>
      <c r="B48" s="150" t="s">
        <v>327</v>
      </c>
      <c r="C48" s="319">
        <f aca="true" t="shared" si="7" ref="C48:C82">E48+G48+I48+K48+M48+O48+Q48+S48</f>
        <v>8</v>
      </c>
      <c r="D48" s="319">
        <f aca="true" t="shared" si="8" ref="D48:D82">F48+H48+J48+L48+N48+P48+R48</f>
        <v>29</v>
      </c>
      <c r="E48" s="318">
        <v>5</v>
      </c>
      <c r="F48" s="318">
        <v>8</v>
      </c>
      <c r="G48" s="318">
        <v>2</v>
      </c>
      <c r="H48" s="318">
        <v>11</v>
      </c>
      <c r="I48" s="318">
        <v>1</v>
      </c>
      <c r="J48" s="318">
        <v>10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318">
        <v>0</v>
      </c>
      <c r="Q48" s="318">
        <v>0</v>
      </c>
      <c r="R48" s="318">
        <v>0</v>
      </c>
      <c r="S48" s="318">
        <v>0</v>
      </c>
      <c r="T48" s="156"/>
      <c r="U48" s="249"/>
      <c r="V48" s="249"/>
      <c r="W48" s="249"/>
      <c r="X48" s="148"/>
      <c r="Y48" s="157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</row>
    <row r="49" spans="1:49" s="9" customFormat="1" ht="22.5" customHeight="1">
      <c r="A49" s="160" t="s">
        <v>328</v>
      </c>
      <c r="B49" s="150" t="s">
        <v>329</v>
      </c>
      <c r="C49" s="319">
        <f t="shared" si="7"/>
        <v>12</v>
      </c>
      <c r="D49" s="319">
        <f t="shared" si="8"/>
        <v>50</v>
      </c>
      <c r="E49" s="318">
        <v>8</v>
      </c>
      <c r="F49" s="318">
        <v>23</v>
      </c>
      <c r="G49" s="318">
        <v>4</v>
      </c>
      <c r="H49" s="318">
        <v>27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8">
        <v>0</v>
      </c>
      <c r="O49" s="318">
        <v>0</v>
      </c>
      <c r="P49" s="318">
        <v>0</v>
      </c>
      <c r="Q49" s="318">
        <v>0</v>
      </c>
      <c r="R49" s="318">
        <v>0</v>
      </c>
      <c r="S49" s="318">
        <v>0</v>
      </c>
      <c r="T49" s="156"/>
      <c r="U49" s="249"/>
      <c r="V49" s="249"/>
      <c r="W49" s="249"/>
      <c r="X49" s="148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</row>
    <row r="50" spans="1:49" s="12" customFormat="1" ht="22.5" customHeight="1">
      <c r="A50" s="142">
        <v>13</v>
      </c>
      <c r="B50" s="143" t="s">
        <v>1146</v>
      </c>
      <c r="C50" s="319">
        <f>SUM(C51:C55)</f>
        <v>108</v>
      </c>
      <c r="D50" s="319">
        <f aca="true" t="shared" si="9" ref="D50:S50">SUM(D51:D55)</f>
        <v>707</v>
      </c>
      <c r="E50" s="319">
        <f t="shared" si="9"/>
        <v>77</v>
      </c>
      <c r="F50" s="319">
        <f t="shared" si="9"/>
        <v>174</v>
      </c>
      <c r="G50" s="319">
        <f t="shared" si="9"/>
        <v>16</v>
      </c>
      <c r="H50" s="319">
        <f t="shared" si="9"/>
        <v>107</v>
      </c>
      <c r="I50" s="319">
        <f t="shared" si="9"/>
        <v>11</v>
      </c>
      <c r="J50" s="319">
        <f t="shared" si="9"/>
        <v>159</v>
      </c>
      <c r="K50" s="319">
        <f t="shared" si="9"/>
        <v>2</v>
      </c>
      <c r="L50" s="319">
        <f t="shared" si="9"/>
        <v>46</v>
      </c>
      <c r="M50" s="319">
        <f t="shared" si="9"/>
        <v>0</v>
      </c>
      <c r="N50" s="319">
        <f t="shared" si="9"/>
        <v>0</v>
      </c>
      <c r="O50" s="319">
        <f t="shared" si="9"/>
        <v>1</v>
      </c>
      <c r="P50" s="319">
        <f t="shared" si="9"/>
        <v>72</v>
      </c>
      <c r="Q50" s="319">
        <f t="shared" si="9"/>
        <v>1</v>
      </c>
      <c r="R50" s="319">
        <f t="shared" si="9"/>
        <v>149</v>
      </c>
      <c r="S50" s="319">
        <f t="shared" si="9"/>
        <v>0</v>
      </c>
      <c r="T50" s="144"/>
      <c r="U50" s="320"/>
      <c r="V50" s="320"/>
      <c r="W50" s="320"/>
      <c r="X50" s="322"/>
      <c r="Y50" s="323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</row>
    <row r="51" spans="1:49" s="9" customFormat="1" ht="22.5" customHeight="1">
      <c r="A51" s="160" t="s">
        <v>330</v>
      </c>
      <c r="B51" s="150" t="s">
        <v>1233</v>
      </c>
      <c r="C51" s="319">
        <f t="shared" si="7"/>
        <v>2</v>
      </c>
      <c r="D51" s="319">
        <f t="shared" si="8"/>
        <v>3</v>
      </c>
      <c r="E51" s="318">
        <v>2</v>
      </c>
      <c r="F51" s="318">
        <v>3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318">
        <v>0</v>
      </c>
      <c r="T51" s="156"/>
      <c r="U51" s="249"/>
      <c r="V51" s="249"/>
      <c r="W51" s="249"/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</row>
    <row r="52" spans="1:49" s="9" customFormat="1" ht="22.5" customHeight="1">
      <c r="A52" s="160" t="s">
        <v>331</v>
      </c>
      <c r="B52" s="150" t="s">
        <v>332</v>
      </c>
      <c r="C52" s="319">
        <f t="shared" si="7"/>
        <v>33</v>
      </c>
      <c r="D52" s="319">
        <f t="shared" si="8"/>
        <v>276</v>
      </c>
      <c r="E52" s="318">
        <v>20</v>
      </c>
      <c r="F52" s="318">
        <v>46</v>
      </c>
      <c r="G52" s="318">
        <v>5</v>
      </c>
      <c r="H52" s="318">
        <v>35</v>
      </c>
      <c r="I52" s="318">
        <v>5</v>
      </c>
      <c r="J52" s="318">
        <v>77</v>
      </c>
      <c r="K52" s="318">
        <v>2</v>
      </c>
      <c r="L52" s="318">
        <v>46</v>
      </c>
      <c r="M52" s="318">
        <v>0</v>
      </c>
      <c r="N52" s="318">
        <v>0</v>
      </c>
      <c r="O52" s="318">
        <v>1</v>
      </c>
      <c r="P52" s="318">
        <v>72</v>
      </c>
      <c r="Q52" s="318">
        <v>0</v>
      </c>
      <c r="R52" s="318">
        <v>0</v>
      </c>
      <c r="S52" s="318">
        <v>0</v>
      </c>
      <c r="T52" s="156"/>
      <c r="U52" s="249"/>
      <c r="V52" s="249"/>
      <c r="W52" s="249"/>
      <c r="X52" s="148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</row>
    <row r="53" spans="1:49" s="9" customFormat="1" ht="22.5" customHeight="1">
      <c r="A53" s="160" t="s">
        <v>333</v>
      </c>
      <c r="B53" s="150" t="s">
        <v>334</v>
      </c>
      <c r="C53" s="319">
        <f t="shared" si="7"/>
        <v>5</v>
      </c>
      <c r="D53" s="319">
        <f t="shared" si="8"/>
        <v>14</v>
      </c>
      <c r="E53" s="318">
        <v>4</v>
      </c>
      <c r="F53" s="318">
        <v>8</v>
      </c>
      <c r="G53" s="318">
        <v>1</v>
      </c>
      <c r="H53" s="318">
        <v>6</v>
      </c>
      <c r="I53" s="318">
        <v>0</v>
      </c>
      <c r="J53" s="318">
        <v>0</v>
      </c>
      <c r="K53" s="318">
        <v>0</v>
      </c>
      <c r="L53" s="318">
        <v>0</v>
      </c>
      <c r="M53" s="318">
        <v>0</v>
      </c>
      <c r="N53" s="318">
        <v>0</v>
      </c>
      <c r="O53" s="318">
        <v>0</v>
      </c>
      <c r="P53" s="318">
        <v>0</v>
      </c>
      <c r="Q53" s="318">
        <v>0</v>
      </c>
      <c r="R53" s="318">
        <v>0</v>
      </c>
      <c r="S53" s="318">
        <v>0</v>
      </c>
      <c r="T53" s="156"/>
      <c r="U53" s="249"/>
      <c r="V53" s="249"/>
      <c r="W53" s="249"/>
      <c r="X53" s="148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</row>
    <row r="54" spans="1:49" s="9" customFormat="1" ht="22.5" customHeight="1">
      <c r="A54" s="160" t="s">
        <v>335</v>
      </c>
      <c r="B54" s="150" t="s">
        <v>336</v>
      </c>
      <c r="C54" s="319">
        <f t="shared" si="7"/>
        <v>42</v>
      </c>
      <c r="D54" s="319">
        <f t="shared" si="8"/>
        <v>135</v>
      </c>
      <c r="E54" s="318">
        <v>36</v>
      </c>
      <c r="F54" s="318">
        <v>75</v>
      </c>
      <c r="G54" s="318">
        <v>3</v>
      </c>
      <c r="H54" s="318">
        <v>20</v>
      </c>
      <c r="I54" s="318">
        <v>3</v>
      </c>
      <c r="J54" s="318">
        <v>40</v>
      </c>
      <c r="K54" s="318">
        <v>0</v>
      </c>
      <c r="L54" s="318">
        <v>0</v>
      </c>
      <c r="M54" s="318">
        <v>0</v>
      </c>
      <c r="N54" s="318">
        <v>0</v>
      </c>
      <c r="O54" s="318">
        <v>0</v>
      </c>
      <c r="P54" s="318">
        <v>0</v>
      </c>
      <c r="Q54" s="318">
        <v>0</v>
      </c>
      <c r="R54" s="318">
        <v>0</v>
      </c>
      <c r="S54" s="318">
        <v>0</v>
      </c>
      <c r="T54" s="156"/>
      <c r="U54" s="249"/>
      <c r="V54" s="249"/>
      <c r="W54" s="249"/>
      <c r="X54" s="148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</row>
    <row r="55" spans="1:49" s="9" customFormat="1" ht="22.5" customHeight="1">
      <c r="A55" s="160" t="s">
        <v>337</v>
      </c>
      <c r="B55" s="150" t="s">
        <v>338</v>
      </c>
      <c r="C55" s="319">
        <f t="shared" si="7"/>
        <v>26</v>
      </c>
      <c r="D55" s="319">
        <f t="shared" si="8"/>
        <v>279</v>
      </c>
      <c r="E55" s="318">
        <v>15</v>
      </c>
      <c r="F55" s="318">
        <v>42</v>
      </c>
      <c r="G55" s="318">
        <v>7</v>
      </c>
      <c r="H55" s="318">
        <v>46</v>
      </c>
      <c r="I55" s="318">
        <v>3</v>
      </c>
      <c r="J55" s="318">
        <v>42</v>
      </c>
      <c r="K55" s="318">
        <v>0</v>
      </c>
      <c r="L55" s="318">
        <v>0</v>
      </c>
      <c r="M55" s="318">
        <v>0</v>
      </c>
      <c r="N55" s="318">
        <v>0</v>
      </c>
      <c r="O55" s="318">
        <v>0</v>
      </c>
      <c r="P55" s="318">
        <v>0</v>
      </c>
      <c r="Q55" s="318">
        <v>1</v>
      </c>
      <c r="R55" s="318">
        <v>149</v>
      </c>
      <c r="S55" s="318">
        <v>0</v>
      </c>
      <c r="T55" s="156"/>
      <c r="U55" s="249"/>
      <c r="V55" s="249"/>
      <c r="W55" s="249"/>
      <c r="X55" s="148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</row>
    <row r="56" spans="1:49" s="12" customFormat="1" ht="22.5" customHeight="1">
      <c r="A56" s="142">
        <v>14</v>
      </c>
      <c r="B56" s="143" t="s">
        <v>1147</v>
      </c>
      <c r="C56" s="319">
        <f>SUM(C57:C63)</f>
        <v>58</v>
      </c>
      <c r="D56" s="319">
        <f aca="true" t="shared" si="10" ref="D56:S56">SUM(D57:D63)</f>
        <v>587</v>
      </c>
      <c r="E56" s="319">
        <f t="shared" si="10"/>
        <v>29</v>
      </c>
      <c r="F56" s="319">
        <f t="shared" si="10"/>
        <v>78</v>
      </c>
      <c r="G56" s="319">
        <f t="shared" si="10"/>
        <v>9</v>
      </c>
      <c r="H56" s="319">
        <f t="shared" si="10"/>
        <v>62</v>
      </c>
      <c r="I56" s="319">
        <f t="shared" si="10"/>
        <v>10</v>
      </c>
      <c r="J56" s="319">
        <f t="shared" si="10"/>
        <v>143</v>
      </c>
      <c r="K56" s="319">
        <f t="shared" si="10"/>
        <v>5</v>
      </c>
      <c r="L56" s="319">
        <f t="shared" si="10"/>
        <v>124</v>
      </c>
      <c r="M56" s="319">
        <f t="shared" si="10"/>
        <v>2</v>
      </c>
      <c r="N56" s="319">
        <f t="shared" si="10"/>
        <v>73</v>
      </c>
      <c r="O56" s="319">
        <f t="shared" si="10"/>
        <v>2</v>
      </c>
      <c r="P56" s="319">
        <f t="shared" si="10"/>
        <v>107</v>
      </c>
      <c r="Q56" s="319">
        <f t="shared" si="10"/>
        <v>0</v>
      </c>
      <c r="R56" s="319">
        <f t="shared" si="10"/>
        <v>0</v>
      </c>
      <c r="S56" s="319">
        <f t="shared" si="10"/>
        <v>1</v>
      </c>
      <c r="T56" s="144"/>
      <c r="U56" s="320"/>
      <c r="V56" s="320"/>
      <c r="W56" s="320"/>
      <c r="X56" s="322"/>
      <c r="Y56" s="323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</row>
    <row r="57" spans="1:49" s="9" customFormat="1" ht="22.5" customHeight="1">
      <c r="A57" s="160" t="s">
        <v>339</v>
      </c>
      <c r="B57" s="150" t="s">
        <v>1233</v>
      </c>
      <c r="C57" s="319">
        <f t="shared" si="7"/>
        <v>2</v>
      </c>
      <c r="D57" s="319">
        <f t="shared" si="8"/>
        <v>32</v>
      </c>
      <c r="E57" s="318">
        <v>1</v>
      </c>
      <c r="F57" s="318">
        <v>3</v>
      </c>
      <c r="G57" s="318">
        <v>0</v>
      </c>
      <c r="H57" s="318">
        <v>0</v>
      </c>
      <c r="I57" s="318">
        <v>0</v>
      </c>
      <c r="J57" s="318">
        <v>0</v>
      </c>
      <c r="K57" s="318">
        <v>1</v>
      </c>
      <c r="L57" s="318">
        <v>29</v>
      </c>
      <c r="M57" s="318">
        <v>0</v>
      </c>
      <c r="N57" s="318">
        <v>0</v>
      </c>
      <c r="O57" s="318">
        <v>0</v>
      </c>
      <c r="P57" s="318">
        <v>0</v>
      </c>
      <c r="Q57" s="318">
        <v>0</v>
      </c>
      <c r="R57" s="318">
        <v>0</v>
      </c>
      <c r="S57" s="318">
        <v>0</v>
      </c>
      <c r="T57" s="156"/>
      <c r="U57" s="249"/>
      <c r="V57" s="249"/>
      <c r="W57" s="249"/>
      <c r="X57" s="148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</row>
    <row r="58" spans="1:49" s="9" customFormat="1" ht="22.5" customHeight="1">
      <c r="A58" s="160" t="s">
        <v>340</v>
      </c>
      <c r="B58" s="150" t="s">
        <v>341</v>
      </c>
      <c r="C58" s="319">
        <f t="shared" si="7"/>
        <v>0</v>
      </c>
      <c r="D58" s="319">
        <f t="shared" si="8"/>
        <v>0</v>
      </c>
      <c r="E58" s="318">
        <v>0</v>
      </c>
      <c r="F58" s="318">
        <v>0</v>
      </c>
      <c r="G58" s="318">
        <v>0</v>
      </c>
      <c r="H58" s="318">
        <v>0</v>
      </c>
      <c r="I58" s="318">
        <v>0</v>
      </c>
      <c r="J58" s="318">
        <v>0</v>
      </c>
      <c r="K58" s="318">
        <v>0</v>
      </c>
      <c r="L58" s="318">
        <v>0</v>
      </c>
      <c r="M58" s="318">
        <v>0</v>
      </c>
      <c r="N58" s="318">
        <v>0</v>
      </c>
      <c r="O58" s="318">
        <v>0</v>
      </c>
      <c r="P58" s="318">
        <v>0</v>
      </c>
      <c r="Q58" s="318">
        <v>0</v>
      </c>
      <c r="R58" s="318">
        <v>0</v>
      </c>
      <c r="S58" s="318">
        <v>0</v>
      </c>
      <c r="T58" s="156"/>
      <c r="U58" s="249"/>
      <c r="V58" s="249"/>
      <c r="W58" s="249"/>
      <c r="X58" s="148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</row>
    <row r="59" spans="1:49" s="9" customFormat="1" ht="22.5" customHeight="1">
      <c r="A59" s="160" t="s">
        <v>342</v>
      </c>
      <c r="B59" s="150" t="s">
        <v>343</v>
      </c>
      <c r="C59" s="319">
        <f t="shared" si="7"/>
        <v>5</v>
      </c>
      <c r="D59" s="319">
        <f t="shared" si="8"/>
        <v>159</v>
      </c>
      <c r="E59" s="318">
        <v>0</v>
      </c>
      <c r="F59" s="318">
        <v>0</v>
      </c>
      <c r="G59" s="318">
        <v>1</v>
      </c>
      <c r="H59" s="318">
        <v>5</v>
      </c>
      <c r="I59" s="318">
        <v>0</v>
      </c>
      <c r="J59" s="318">
        <v>0</v>
      </c>
      <c r="K59" s="318">
        <v>2</v>
      </c>
      <c r="L59" s="318">
        <v>47</v>
      </c>
      <c r="M59" s="318">
        <v>0</v>
      </c>
      <c r="N59" s="318">
        <v>0</v>
      </c>
      <c r="O59" s="318">
        <v>2</v>
      </c>
      <c r="P59" s="318">
        <v>107</v>
      </c>
      <c r="Q59" s="318">
        <v>0</v>
      </c>
      <c r="R59" s="318">
        <v>0</v>
      </c>
      <c r="S59" s="318">
        <v>0</v>
      </c>
      <c r="T59" s="156"/>
      <c r="U59" s="249"/>
      <c r="V59" s="249"/>
      <c r="W59" s="249"/>
      <c r="X59" s="148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</row>
    <row r="60" spans="1:49" s="9" customFormat="1" ht="22.5" customHeight="1">
      <c r="A60" s="149" t="s">
        <v>344</v>
      </c>
      <c r="B60" s="151" t="s">
        <v>345</v>
      </c>
      <c r="C60" s="319">
        <f t="shared" si="7"/>
        <v>1</v>
      </c>
      <c r="D60" s="319">
        <f t="shared" si="8"/>
        <v>1</v>
      </c>
      <c r="E60" s="318">
        <v>1</v>
      </c>
      <c r="F60" s="318">
        <v>1</v>
      </c>
      <c r="G60" s="318">
        <v>0</v>
      </c>
      <c r="H60" s="318">
        <v>0</v>
      </c>
      <c r="I60" s="318">
        <v>0</v>
      </c>
      <c r="J60" s="318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0</v>
      </c>
      <c r="P60" s="318">
        <v>0</v>
      </c>
      <c r="Q60" s="318">
        <v>0</v>
      </c>
      <c r="R60" s="318">
        <v>0</v>
      </c>
      <c r="S60" s="318">
        <v>0</v>
      </c>
      <c r="T60" s="156"/>
      <c r="U60" s="249"/>
      <c r="V60" s="249"/>
      <c r="W60" s="249"/>
      <c r="X60" s="148"/>
      <c r="Y60" s="157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</row>
    <row r="61" spans="1:49" s="9" customFormat="1" ht="22.5" customHeight="1">
      <c r="A61" s="160" t="s">
        <v>346</v>
      </c>
      <c r="B61" s="150" t="s">
        <v>347</v>
      </c>
      <c r="C61" s="319">
        <f t="shared" si="7"/>
        <v>4</v>
      </c>
      <c r="D61" s="319">
        <f t="shared" si="8"/>
        <v>16</v>
      </c>
      <c r="E61" s="318">
        <v>3</v>
      </c>
      <c r="F61" s="318">
        <v>8</v>
      </c>
      <c r="G61" s="318">
        <v>1</v>
      </c>
      <c r="H61" s="318">
        <v>8</v>
      </c>
      <c r="I61" s="318">
        <v>0</v>
      </c>
      <c r="J61" s="318">
        <v>0</v>
      </c>
      <c r="K61" s="318">
        <v>0</v>
      </c>
      <c r="L61" s="318">
        <v>0</v>
      </c>
      <c r="M61" s="318">
        <v>0</v>
      </c>
      <c r="N61" s="318">
        <v>0</v>
      </c>
      <c r="O61" s="318">
        <v>0</v>
      </c>
      <c r="P61" s="318">
        <v>0</v>
      </c>
      <c r="Q61" s="318">
        <v>0</v>
      </c>
      <c r="R61" s="318">
        <v>0</v>
      </c>
      <c r="S61" s="318">
        <v>0</v>
      </c>
      <c r="T61" s="156"/>
      <c r="U61" s="249"/>
      <c r="V61" s="249"/>
      <c r="W61" s="249"/>
      <c r="X61" s="148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</row>
    <row r="62" spans="1:49" s="9" customFormat="1" ht="22.5" customHeight="1">
      <c r="A62" s="160" t="s">
        <v>348</v>
      </c>
      <c r="B62" s="150" t="s">
        <v>349</v>
      </c>
      <c r="C62" s="319">
        <f t="shared" si="7"/>
        <v>31</v>
      </c>
      <c r="D62" s="319">
        <f t="shared" si="8"/>
        <v>285</v>
      </c>
      <c r="E62" s="318">
        <v>16</v>
      </c>
      <c r="F62" s="318">
        <v>46</v>
      </c>
      <c r="G62" s="318">
        <v>4</v>
      </c>
      <c r="H62" s="318">
        <v>27</v>
      </c>
      <c r="I62" s="318">
        <v>7</v>
      </c>
      <c r="J62" s="318">
        <v>91</v>
      </c>
      <c r="K62" s="318">
        <v>2</v>
      </c>
      <c r="L62" s="318">
        <v>48</v>
      </c>
      <c r="M62" s="318">
        <v>2</v>
      </c>
      <c r="N62" s="318">
        <v>73</v>
      </c>
      <c r="O62" s="318">
        <v>0</v>
      </c>
      <c r="P62" s="318">
        <v>0</v>
      </c>
      <c r="Q62" s="318">
        <v>0</v>
      </c>
      <c r="R62" s="318">
        <v>0</v>
      </c>
      <c r="S62" s="318">
        <v>0</v>
      </c>
      <c r="T62" s="156"/>
      <c r="U62" s="249"/>
      <c r="V62" s="249"/>
      <c r="W62" s="249"/>
      <c r="X62" s="148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</row>
    <row r="63" spans="1:49" s="9" customFormat="1" ht="22.5" customHeight="1">
      <c r="A63" s="160" t="s">
        <v>350</v>
      </c>
      <c r="B63" s="150" t="s">
        <v>351</v>
      </c>
      <c r="C63" s="319">
        <f t="shared" si="7"/>
        <v>15</v>
      </c>
      <c r="D63" s="319">
        <f t="shared" si="8"/>
        <v>94</v>
      </c>
      <c r="E63" s="318">
        <v>8</v>
      </c>
      <c r="F63" s="318">
        <v>20</v>
      </c>
      <c r="G63" s="318">
        <v>3</v>
      </c>
      <c r="H63" s="318">
        <v>22</v>
      </c>
      <c r="I63" s="318">
        <v>3</v>
      </c>
      <c r="J63" s="318">
        <v>52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318">
        <v>0</v>
      </c>
      <c r="R63" s="318">
        <v>0</v>
      </c>
      <c r="S63" s="318">
        <v>1</v>
      </c>
      <c r="T63" s="156"/>
      <c r="U63" s="249"/>
      <c r="V63" s="249"/>
      <c r="W63" s="249"/>
      <c r="X63" s="148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</row>
    <row r="64" spans="1:49" s="12" customFormat="1" ht="22.5" customHeight="1">
      <c r="A64" s="142">
        <v>15</v>
      </c>
      <c r="B64" s="143" t="s">
        <v>1148</v>
      </c>
      <c r="C64" s="319">
        <f>SUM(C65:C69)</f>
        <v>219</v>
      </c>
      <c r="D64" s="319">
        <f aca="true" t="shared" si="11" ref="D64:S64">SUM(D65:D69)</f>
        <v>1728</v>
      </c>
      <c r="E64" s="319">
        <f t="shared" si="11"/>
        <v>137</v>
      </c>
      <c r="F64" s="319">
        <f t="shared" si="11"/>
        <v>348</v>
      </c>
      <c r="G64" s="319">
        <f t="shared" si="11"/>
        <v>40</v>
      </c>
      <c r="H64" s="319">
        <f t="shared" si="11"/>
        <v>245</v>
      </c>
      <c r="I64" s="319">
        <f t="shared" si="11"/>
        <v>21</v>
      </c>
      <c r="J64" s="319">
        <f t="shared" si="11"/>
        <v>257</v>
      </c>
      <c r="K64" s="319">
        <f t="shared" si="11"/>
        <v>11</v>
      </c>
      <c r="L64" s="319">
        <f t="shared" si="11"/>
        <v>276</v>
      </c>
      <c r="M64" s="319">
        <f t="shared" si="11"/>
        <v>3</v>
      </c>
      <c r="N64" s="319">
        <f t="shared" si="11"/>
        <v>120</v>
      </c>
      <c r="O64" s="319">
        <f t="shared" si="11"/>
        <v>7</v>
      </c>
      <c r="P64" s="319">
        <f t="shared" si="11"/>
        <v>482</v>
      </c>
      <c r="Q64" s="319">
        <f t="shared" si="11"/>
        <v>0</v>
      </c>
      <c r="R64" s="319">
        <f t="shared" si="11"/>
        <v>0</v>
      </c>
      <c r="S64" s="319">
        <f t="shared" si="11"/>
        <v>0</v>
      </c>
      <c r="T64" s="144"/>
      <c r="U64" s="320"/>
      <c r="V64" s="320"/>
      <c r="W64" s="320"/>
      <c r="X64" s="322"/>
      <c r="Y64" s="323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</row>
    <row r="65" spans="1:49" s="9" customFormat="1" ht="22.5" customHeight="1">
      <c r="A65" s="149" t="s">
        <v>352</v>
      </c>
      <c r="B65" s="151" t="s">
        <v>1233</v>
      </c>
      <c r="C65" s="319">
        <f t="shared" si="7"/>
        <v>1</v>
      </c>
      <c r="D65" s="319">
        <f t="shared" si="8"/>
        <v>1</v>
      </c>
      <c r="E65" s="318">
        <v>1</v>
      </c>
      <c r="F65" s="318">
        <v>1</v>
      </c>
      <c r="G65" s="318">
        <v>0</v>
      </c>
      <c r="H65" s="318">
        <v>0</v>
      </c>
      <c r="I65" s="318">
        <v>0</v>
      </c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318">
        <v>0</v>
      </c>
      <c r="Q65" s="318">
        <v>0</v>
      </c>
      <c r="R65" s="318">
        <v>0</v>
      </c>
      <c r="S65" s="318">
        <v>0</v>
      </c>
      <c r="T65" s="156"/>
      <c r="U65" s="249"/>
      <c r="V65" s="249"/>
      <c r="W65" s="249"/>
      <c r="X65" s="148"/>
      <c r="Y65" s="157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</row>
    <row r="66" spans="1:49" s="9" customFormat="1" ht="22.5" customHeight="1">
      <c r="A66" s="160" t="s">
        <v>353</v>
      </c>
      <c r="B66" s="150" t="s">
        <v>354</v>
      </c>
      <c r="C66" s="319">
        <f t="shared" si="7"/>
        <v>167</v>
      </c>
      <c r="D66" s="319">
        <f t="shared" si="8"/>
        <v>1459</v>
      </c>
      <c r="E66" s="318">
        <v>100</v>
      </c>
      <c r="F66" s="318">
        <v>252</v>
      </c>
      <c r="G66" s="318">
        <v>30</v>
      </c>
      <c r="H66" s="318">
        <v>193</v>
      </c>
      <c r="I66" s="318">
        <v>18</v>
      </c>
      <c r="J66" s="318">
        <v>224</v>
      </c>
      <c r="K66" s="318">
        <v>10</v>
      </c>
      <c r="L66" s="318">
        <v>256</v>
      </c>
      <c r="M66" s="318">
        <v>3</v>
      </c>
      <c r="N66" s="318">
        <v>120</v>
      </c>
      <c r="O66" s="318">
        <v>6</v>
      </c>
      <c r="P66" s="318">
        <v>414</v>
      </c>
      <c r="Q66" s="318">
        <v>0</v>
      </c>
      <c r="R66" s="318">
        <v>0</v>
      </c>
      <c r="S66" s="318">
        <v>0</v>
      </c>
      <c r="T66" s="156"/>
      <c r="U66" s="249"/>
      <c r="V66" s="249"/>
      <c r="W66" s="249"/>
      <c r="X66" s="148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</row>
    <row r="67" spans="1:49" s="9" customFormat="1" ht="22.5" customHeight="1">
      <c r="A67" s="160" t="s">
        <v>355</v>
      </c>
      <c r="B67" s="150" t="s">
        <v>356</v>
      </c>
      <c r="C67" s="319">
        <f t="shared" si="7"/>
        <v>12</v>
      </c>
      <c r="D67" s="319">
        <f t="shared" si="8"/>
        <v>108</v>
      </c>
      <c r="E67" s="318">
        <v>7</v>
      </c>
      <c r="F67" s="318">
        <v>18</v>
      </c>
      <c r="G67" s="318">
        <v>4</v>
      </c>
      <c r="H67" s="318">
        <v>22</v>
      </c>
      <c r="I67" s="318">
        <v>0</v>
      </c>
      <c r="J67" s="318">
        <v>0</v>
      </c>
      <c r="K67" s="318">
        <v>0</v>
      </c>
      <c r="L67" s="318">
        <v>0</v>
      </c>
      <c r="M67" s="318">
        <v>0</v>
      </c>
      <c r="N67" s="318">
        <v>0</v>
      </c>
      <c r="O67" s="318">
        <v>1</v>
      </c>
      <c r="P67" s="318">
        <v>68</v>
      </c>
      <c r="Q67" s="318">
        <v>0</v>
      </c>
      <c r="R67" s="318">
        <v>0</v>
      </c>
      <c r="S67" s="318">
        <v>0</v>
      </c>
      <c r="T67" s="156"/>
      <c r="U67" s="249"/>
      <c r="V67" s="249"/>
      <c r="W67" s="249"/>
      <c r="X67" s="148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</row>
    <row r="68" spans="1:49" s="9" customFormat="1" ht="22.5" customHeight="1">
      <c r="A68" s="160" t="s">
        <v>357</v>
      </c>
      <c r="B68" s="150" t="s">
        <v>358</v>
      </c>
      <c r="C68" s="319">
        <f t="shared" si="7"/>
        <v>38</v>
      </c>
      <c r="D68" s="319">
        <f t="shared" si="8"/>
        <v>156</v>
      </c>
      <c r="E68" s="318">
        <v>28</v>
      </c>
      <c r="F68" s="318">
        <v>73</v>
      </c>
      <c r="G68" s="318">
        <v>6</v>
      </c>
      <c r="H68" s="318">
        <v>30</v>
      </c>
      <c r="I68" s="318">
        <v>3</v>
      </c>
      <c r="J68" s="318">
        <v>33</v>
      </c>
      <c r="K68" s="318">
        <v>1</v>
      </c>
      <c r="L68" s="318">
        <v>20</v>
      </c>
      <c r="M68" s="318">
        <v>0</v>
      </c>
      <c r="N68" s="318">
        <v>0</v>
      </c>
      <c r="O68" s="318">
        <v>0</v>
      </c>
      <c r="P68" s="318">
        <v>0</v>
      </c>
      <c r="Q68" s="318">
        <v>0</v>
      </c>
      <c r="R68" s="318">
        <v>0</v>
      </c>
      <c r="S68" s="318">
        <v>0</v>
      </c>
      <c r="T68" s="156"/>
      <c r="U68" s="249"/>
      <c r="V68" s="249"/>
      <c r="W68" s="249"/>
      <c r="X68" s="148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</row>
    <row r="69" spans="1:49" s="9" customFormat="1" ht="22.5" customHeight="1">
      <c r="A69" s="160" t="s">
        <v>359</v>
      </c>
      <c r="B69" s="150" t="s">
        <v>360</v>
      </c>
      <c r="C69" s="319">
        <f t="shared" si="7"/>
        <v>1</v>
      </c>
      <c r="D69" s="319">
        <f t="shared" si="8"/>
        <v>4</v>
      </c>
      <c r="E69" s="318">
        <v>1</v>
      </c>
      <c r="F69" s="318">
        <v>4</v>
      </c>
      <c r="G69" s="318">
        <v>0</v>
      </c>
      <c r="H69" s="318">
        <v>0</v>
      </c>
      <c r="I69" s="318">
        <v>0</v>
      </c>
      <c r="J69" s="318">
        <v>0</v>
      </c>
      <c r="K69" s="318">
        <v>0</v>
      </c>
      <c r="L69" s="318">
        <v>0</v>
      </c>
      <c r="M69" s="318">
        <v>0</v>
      </c>
      <c r="N69" s="318">
        <v>0</v>
      </c>
      <c r="O69" s="318">
        <v>0</v>
      </c>
      <c r="P69" s="318">
        <v>0</v>
      </c>
      <c r="Q69" s="318">
        <v>0</v>
      </c>
      <c r="R69" s="318">
        <v>0</v>
      </c>
      <c r="S69" s="318">
        <v>0</v>
      </c>
      <c r="T69" s="156"/>
      <c r="U69" s="249"/>
      <c r="V69" s="249"/>
      <c r="W69" s="249"/>
      <c r="X69" s="148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</row>
    <row r="70" spans="1:49" s="12" customFormat="1" ht="22.5" customHeight="1">
      <c r="A70" s="142">
        <v>16</v>
      </c>
      <c r="B70" s="143" t="s">
        <v>1149</v>
      </c>
      <c r="C70" s="319">
        <f>SUM(C71:C78)</f>
        <v>22</v>
      </c>
      <c r="D70" s="319">
        <f aca="true" t="shared" si="12" ref="D70:S70">SUM(D71:D78)</f>
        <v>511</v>
      </c>
      <c r="E70" s="319">
        <f t="shared" si="12"/>
        <v>2</v>
      </c>
      <c r="F70" s="319">
        <f t="shared" si="12"/>
        <v>3</v>
      </c>
      <c r="G70" s="319">
        <f t="shared" si="12"/>
        <v>8</v>
      </c>
      <c r="H70" s="319">
        <f t="shared" si="12"/>
        <v>47</v>
      </c>
      <c r="I70" s="319">
        <f t="shared" si="12"/>
        <v>5</v>
      </c>
      <c r="J70" s="319">
        <f t="shared" si="12"/>
        <v>57</v>
      </c>
      <c r="K70" s="319">
        <f t="shared" si="12"/>
        <v>3</v>
      </c>
      <c r="L70" s="319">
        <f t="shared" si="12"/>
        <v>69</v>
      </c>
      <c r="M70" s="319">
        <f t="shared" si="12"/>
        <v>0</v>
      </c>
      <c r="N70" s="319">
        <f t="shared" si="12"/>
        <v>0</v>
      </c>
      <c r="O70" s="319">
        <f t="shared" si="12"/>
        <v>3</v>
      </c>
      <c r="P70" s="319">
        <f t="shared" si="12"/>
        <v>192</v>
      </c>
      <c r="Q70" s="319">
        <f t="shared" si="12"/>
        <v>1</v>
      </c>
      <c r="R70" s="319">
        <f t="shared" si="12"/>
        <v>143</v>
      </c>
      <c r="S70" s="319">
        <f t="shared" si="12"/>
        <v>0</v>
      </c>
      <c r="T70" s="144"/>
      <c r="U70" s="320"/>
      <c r="V70" s="320"/>
      <c r="W70" s="320"/>
      <c r="X70" s="322"/>
      <c r="Y70" s="323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</row>
    <row r="71" spans="1:49" s="9" customFormat="1" ht="22.5" customHeight="1">
      <c r="A71" s="149" t="s">
        <v>361</v>
      </c>
      <c r="B71" s="151" t="s">
        <v>1233</v>
      </c>
      <c r="C71" s="319">
        <f t="shared" si="7"/>
        <v>3</v>
      </c>
      <c r="D71" s="319">
        <f t="shared" si="8"/>
        <v>41</v>
      </c>
      <c r="E71" s="318">
        <v>0</v>
      </c>
      <c r="F71" s="318">
        <v>0</v>
      </c>
      <c r="G71" s="318">
        <v>1</v>
      </c>
      <c r="H71" s="318">
        <v>5</v>
      </c>
      <c r="I71" s="318">
        <v>1</v>
      </c>
      <c r="J71" s="318">
        <v>13</v>
      </c>
      <c r="K71" s="318">
        <v>1</v>
      </c>
      <c r="L71" s="318">
        <v>23</v>
      </c>
      <c r="M71" s="318">
        <v>0</v>
      </c>
      <c r="N71" s="318">
        <v>0</v>
      </c>
      <c r="O71" s="318">
        <v>0</v>
      </c>
      <c r="P71" s="318">
        <v>0</v>
      </c>
      <c r="Q71" s="318">
        <v>0</v>
      </c>
      <c r="R71" s="318">
        <v>0</v>
      </c>
      <c r="S71" s="318">
        <v>0</v>
      </c>
      <c r="T71" s="156"/>
      <c r="U71" s="249"/>
      <c r="V71" s="249"/>
      <c r="W71" s="249"/>
      <c r="X71" s="148"/>
      <c r="Y71" s="157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</row>
    <row r="72" spans="1:49" s="9" customFormat="1" ht="22.5" customHeight="1">
      <c r="A72" s="160" t="s">
        <v>362</v>
      </c>
      <c r="B72" s="150" t="s">
        <v>363</v>
      </c>
      <c r="C72" s="319">
        <f t="shared" si="7"/>
        <v>1</v>
      </c>
      <c r="D72" s="319">
        <f t="shared" si="8"/>
        <v>5</v>
      </c>
      <c r="E72" s="318">
        <v>0</v>
      </c>
      <c r="F72" s="318">
        <v>0</v>
      </c>
      <c r="G72" s="318">
        <v>1</v>
      </c>
      <c r="H72" s="318">
        <v>5</v>
      </c>
      <c r="I72" s="318">
        <v>0</v>
      </c>
      <c r="J72" s="318">
        <v>0</v>
      </c>
      <c r="K72" s="318">
        <v>0</v>
      </c>
      <c r="L72" s="318">
        <v>0</v>
      </c>
      <c r="M72" s="318">
        <v>0</v>
      </c>
      <c r="N72" s="318">
        <v>0</v>
      </c>
      <c r="O72" s="318">
        <v>0</v>
      </c>
      <c r="P72" s="318">
        <v>0</v>
      </c>
      <c r="Q72" s="318">
        <v>0</v>
      </c>
      <c r="R72" s="318">
        <v>0</v>
      </c>
      <c r="S72" s="318">
        <v>0</v>
      </c>
      <c r="T72" s="156"/>
      <c r="U72" s="249"/>
      <c r="V72" s="249"/>
      <c r="W72" s="249"/>
      <c r="X72" s="148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</row>
    <row r="73" spans="1:49" s="9" customFormat="1" ht="22.5" customHeight="1">
      <c r="A73" s="160" t="s">
        <v>364</v>
      </c>
      <c r="B73" s="150" t="s">
        <v>365</v>
      </c>
      <c r="C73" s="319">
        <f t="shared" si="7"/>
        <v>1</v>
      </c>
      <c r="D73" s="319">
        <f t="shared" si="8"/>
        <v>6</v>
      </c>
      <c r="E73" s="318">
        <v>0</v>
      </c>
      <c r="F73" s="318">
        <v>0</v>
      </c>
      <c r="G73" s="318">
        <v>1</v>
      </c>
      <c r="H73" s="318">
        <v>6</v>
      </c>
      <c r="I73" s="318">
        <v>0</v>
      </c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8">
        <v>0</v>
      </c>
      <c r="P73" s="318">
        <v>0</v>
      </c>
      <c r="Q73" s="318">
        <v>0</v>
      </c>
      <c r="R73" s="318">
        <v>0</v>
      </c>
      <c r="S73" s="318">
        <v>0</v>
      </c>
      <c r="T73" s="156"/>
      <c r="U73" s="249"/>
      <c r="V73" s="249"/>
      <c r="W73" s="249"/>
      <c r="X73" s="148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</row>
    <row r="74" spans="1:49" s="9" customFormat="1" ht="22.5" customHeight="1">
      <c r="A74" s="149" t="s">
        <v>366</v>
      </c>
      <c r="B74" s="151" t="s">
        <v>367</v>
      </c>
      <c r="C74" s="319">
        <f t="shared" si="7"/>
        <v>0</v>
      </c>
      <c r="D74" s="319">
        <f t="shared" si="8"/>
        <v>0</v>
      </c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18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318">
        <v>0</v>
      </c>
      <c r="Q74" s="318">
        <v>0</v>
      </c>
      <c r="R74" s="318">
        <v>0</v>
      </c>
      <c r="S74" s="318">
        <v>0</v>
      </c>
      <c r="T74" s="156"/>
      <c r="U74" s="249"/>
      <c r="V74" s="249"/>
      <c r="W74" s="249"/>
      <c r="X74" s="148"/>
      <c r="Y74" s="157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</row>
    <row r="75" spans="1:49" s="9" customFormat="1" ht="22.5" customHeight="1">
      <c r="A75" s="160" t="s">
        <v>368</v>
      </c>
      <c r="B75" s="150" t="s">
        <v>369</v>
      </c>
      <c r="C75" s="319">
        <f t="shared" si="7"/>
        <v>7</v>
      </c>
      <c r="D75" s="319">
        <f t="shared" si="8"/>
        <v>171</v>
      </c>
      <c r="E75" s="318">
        <v>2</v>
      </c>
      <c r="F75" s="318">
        <v>3</v>
      </c>
      <c r="G75" s="318">
        <v>4</v>
      </c>
      <c r="H75" s="318">
        <v>25</v>
      </c>
      <c r="I75" s="318">
        <v>0</v>
      </c>
      <c r="J75" s="318">
        <v>0</v>
      </c>
      <c r="K75" s="318">
        <v>0</v>
      </c>
      <c r="L75" s="318">
        <v>0</v>
      </c>
      <c r="M75" s="318">
        <v>0</v>
      </c>
      <c r="N75" s="318">
        <v>0</v>
      </c>
      <c r="O75" s="318">
        <v>0</v>
      </c>
      <c r="P75" s="318">
        <v>0</v>
      </c>
      <c r="Q75" s="318">
        <v>1</v>
      </c>
      <c r="R75" s="318">
        <v>143</v>
      </c>
      <c r="S75" s="318">
        <v>0</v>
      </c>
      <c r="T75" s="156"/>
      <c r="U75" s="249"/>
      <c r="V75" s="249"/>
      <c r="W75" s="249"/>
      <c r="X75" s="148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</row>
    <row r="76" spans="1:49" s="9" customFormat="1" ht="22.5" customHeight="1">
      <c r="A76" s="160" t="s">
        <v>370</v>
      </c>
      <c r="B76" s="150" t="s">
        <v>371</v>
      </c>
      <c r="C76" s="319">
        <f t="shared" si="7"/>
        <v>8</v>
      </c>
      <c r="D76" s="319">
        <f t="shared" si="8"/>
        <v>268</v>
      </c>
      <c r="E76" s="318">
        <v>0</v>
      </c>
      <c r="F76" s="318">
        <v>0</v>
      </c>
      <c r="G76" s="318">
        <v>1</v>
      </c>
      <c r="H76" s="318">
        <v>6</v>
      </c>
      <c r="I76" s="318">
        <v>2</v>
      </c>
      <c r="J76" s="318">
        <v>24</v>
      </c>
      <c r="K76" s="318">
        <v>2</v>
      </c>
      <c r="L76" s="318">
        <v>46</v>
      </c>
      <c r="M76" s="318">
        <v>0</v>
      </c>
      <c r="N76" s="318">
        <v>0</v>
      </c>
      <c r="O76" s="318">
        <v>3</v>
      </c>
      <c r="P76" s="318">
        <v>192</v>
      </c>
      <c r="Q76" s="318">
        <v>0</v>
      </c>
      <c r="R76" s="318">
        <v>0</v>
      </c>
      <c r="S76" s="318">
        <v>0</v>
      </c>
      <c r="T76" s="156"/>
      <c r="U76" s="249"/>
      <c r="V76" s="249"/>
      <c r="W76" s="249"/>
      <c r="X76" s="148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</row>
    <row r="77" spans="1:49" s="9" customFormat="1" ht="22.5" customHeight="1">
      <c r="A77" s="160" t="s">
        <v>372</v>
      </c>
      <c r="B77" s="150" t="s">
        <v>373</v>
      </c>
      <c r="C77" s="319">
        <f t="shared" si="7"/>
        <v>0</v>
      </c>
      <c r="D77" s="319">
        <f t="shared" si="8"/>
        <v>0</v>
      </c>
      <c r="E77" s="318">
        <v>0</v>
      </c>
      <c r="F77" s="318">
        <v>0</v>
      </c>
      <c r="G77" s="318">
        <v>0</v>
      </c>
      <c r="H77" s="318">
        <v>0</v>
      </c>
      <c r="I77" s="318">
        <v>0</v>
      </c>
      <c r="J77" s="318">
        <v>0</v>
      </c>
      <c r="K77" s="318">
        <v>0</v>
      </c>
      <c r="L77" s="318">
        <v>0</v>
      </c>
      <c r="M77" s="318">
        <v>0</v>
      </c>
      <c r="N77" s="318">
        <v>0</v>
      </c>
      <c r="O77" s="318">
        <v>0</v>
      </c>
      <c r="P77" s="318">
        <v>0</v>
      </c>
      <c r="Q77" s="318">
        <v>0</v>
      </c>
      <c r="R77" s="318">
        <v>0</v>
      </c>
      <c r="S77" s="318">
        <v>0</v>
      </c>
      <c r="T77" s="156"/>
      <c r="U77" s="249"/>
      <c r="V77" s="249"/>
      <c r="W77" s="249"/>
      <c r="X77" s="148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</row>
    <row r="78" spans="1:49" s="9" customFormat="1" ht="22.5" customHeight="1">
      <c r="A78" s="160" t="s">
        <v>374</v>
      </c>
      <c r="B78" s="150" t="s">
        <v>375</v>
      </c>
      <c r="C78" s="319">
        <f t="shared" si="7"/>
        <v>2</v>
      </c>
      <c r="D78" s="319">
        <f t="shared" si="8"/>
        <v>20</v>
      </c>
      <c r="E78" s="318">
        <v>0</v>
      </c>
      <c r="F78" s="318">
        <v>0</v>
      </c>
      <c r="G78" s="318">
        <v>0</v>
      </c>
      <c r="H78" s="318">
        <v>0</v>
      </c>
      <c r="I78" s="318">
        <v>2</v>
      </c>
      <c r="J78" s="318">
        <v>20</v>
      </c>
      <c r="K78" s="318">
        <v>0</v>
      </c>
      <c r="L78" s="318">
        <v>0</v>
      </c>
      <c r="M78" s="318">
        <v>0</v>
      </c>
      <c r="N78" s="318">
        <v>0</v>
      </c>
      <c r="O78" s="318">
        <v>0</v>
      </c>
      <c r="P78" s="318">
        <v>0</v>
      </c>
      <c r="Q78" s="318">
        <v>0</v>
      </c>
      <c r="R78" s="318">
        <v>0</v>
      </c>
      <c r="S78" s="318">
        <v>0</v>
      </c>
      <c r="T78" s="156"/>
      <c r="U78" s="249"/>
      <c r="V78" s="249"/>
      <c r="W78" s="249"/>
      <c r="X78" s="148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</row>
    <row r="79" spans="1:49" s="12" customFormat="1" ht="22.5" customHeight="1">
      <c r="A79" s="142">
        <v>17</v>
      </c>
      <c r="B79" s="143" t="s">
        <v>1150</v>
      </c>
      <c r="C79" s="319">
        <f>SUM(C80:C82,C90:C92)</f>
        <v>1</v>
      </c>
      <c r="D79" s="319">
        <f aca="true" t="shared" si="13" ref="D79:S79">SUM(D80:D82,D90:D92)</f>
        <v>18</v>
      </c>
      <c r="E79" s="319">
        <f t="shared" si="13"/>
        <v>0</v>
      </c>
      <c r="F79" s="319">
        <f t="shared" si="13"/>
        <v>0</v>
      </c>
      <c r="G79" s="319">
        <f t="shared" si="13"/>
        <v>0</v>
      </c>
      <c r="H79" s="319">
        <f t="shared" si="13"/>
        <v>0</v>
      </c>
      <c r="I79" s="319">
        <f t="shared" si="13"/>
        <v>1</v>
      </c>
      <c r="J79" s="319">
        <f t="shared" si="13"/>
        <v>18</v>
      </c>
      <c r="K79" s="319">
        <f t="shared" si="13"/>
        <v>0</v>
      </c>
      <c r="L79" s="319">
        <f t="shared" si="13"/>
        <v>0</v>
      </c>
      <c r="M79" s="319">
        <f t="shared" si="13"/>
        <v>0</v>
      </c>
      <c r="N79" s="319">
        <f t="shared" si="13"/>
        <v>0</v>
      </c>
      <c r="O79" s="319">
        <f t="shared" si="13"/>
        <v>0</v>
      </c>
      <c r="P79" s="319">
        <f t="shared" si="13"/>
        <v>0</v>
      </c>
      <c r="Q79" s="319">
        <f t="shared" si="13"/>
        <v>0</v>
      </c>
      <c r="R79" s="319">
        <f t="shared" si="13"/>
        <v>0</v>
      </c>
      <c r="S79" s="319">
        <f t="shared" si="13"/>
        <v>0</v>
      </c>
      <c r="T79" s="144"/>
      <c r="U79" s="320"/>
      <c r="V79" s="320"/>
      <c r="W79" s="320"/>
      <c r="X79" s="322"/>
      <c r="Y79" s="323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</row>
    <row r="80" spans="1:49" s="9" customFormat="1" ht="22.5" customHeight="1">
      <c r="A80" s="160" t="s">
        <v>376</v>
      </c>
      <c r="B80" s="150" t="s">
        <v>1233</v>
      </c>
      <c r="C80" s="319">
        <f t="shared" si="7"/>
        <v>0</v>
      </c>
      <c r="D80" s="319">
        <f t="shared" si="8"/>
        <v>0</v>
      </c>
      <c r="E80" s="318">
        <v>0</v>
      </c>
      <c r="F80" s="318">
        <v>0</v>
      </c>
      <c r="G80" s="318">
        <v>0</v>
      </c>
      <c r="H80" s="318">
        <v>0</v>
      </c>
      <c r="I80" s="318">
        <v>0</v>
      </c>
      <c r="J80" s="318">
        <v>0</v>
      </c>
      <c r="K80" s="318">
        <v>0</v>
      </c>
      <c r="L80" s="318">
        <v>0</v>
      </c>
      <c r="M80" s="318">
        <v>0</v>
      </c>
      <c r="N80" s="318">
        <v>0</v>
      </c>
      <c r="O80" s="318">
        <v>0</v>
      </c>
      <c r="P80" s="318">
        <v>0</v>
      </c>
      <c r="Q80" s="318">
        <v>0</v>
      </c>
      <c r="R80" s="318">
        <v>0</v>
      </c>
      <c r="S80" s="318">
        <v>0</v>
      </c>
      <c r="T80" s="156"/>
      <c r="U80" s="249"/>
      <c r="V80" s="249"/>
      <c r="W80" s="249"/>
      <c r="X80" s="148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</row>
    <row r="81" spans="1:49" s="9" customFormat="1" ht="22.5" customHeight="1">
      <c r="A81" s="149" t="s">
        <v>377</v>
      </c>
      <c r="B81" s="151" t="s">
        <v>378</v>
      </c>
      <c r="C81" s="319">
        <f t="shared" si="7"/>
        <v>0</v>
      </c>
      <c r="D81" s="319">
        <f t="shared" si="8"/>
        <v>0</v>
      </c>
      <c r="E81" s="318">
        <v>0</v>
      </c>
      <c r="F81" s="318">
        <v>0</v>
      </c>
      <c r="G81" s="318">
        <v>0</v>
      </c>
      <c r="H81" s="318">
        <v>0</v>
      </c>
      <c r="I81" s="318">
        <v>0</v>
      </c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8">
        <v>0</v>
      </c>
      <c r="P81" s="318">
        <v>0</v>
      </c>
      <c r="Q81" s="318">
        <v>0</v>
      </c>
      <c r="R81" s="318">
        <v>0</v>
      </c>
      <c r="S81" s="318">
        <v>0</v>
      </c>
      <c r="T81" s="156"/>
      <c r="U81" s="249"/>
      <c r="V81" s="249"/>
      <c r="W81" s="249"/>
      <c r="X81" s="148"/>
      <c r="Y81" s="157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</row>
    <row r="82" spans="1:49" s="9" customFormat="1" ht="22.5" customHeight="1">
      <c r="A82" s="160" t="s">
        <v>379</v>
      </c>
      <c r="B82" s="150" t="s">
        <v>380</v>
      </c>
      <c r="C82" s="319">
        <f t="shared" si="7"/>
        <v>0</v>
      </c>
      <c r="D82" s="319">
        <f t="shared" si="8"/>
        <v>0</v>
      </c>
      <c r="E82" s="318">
        <v>0</v>
      </c>
      <c r="F82" s="318">
        <v>0</v>
      </c>
      <c r="G82" s="318">
        <v>0</v>
      </c>
      <c r="H82" s="318">
        <v>0</v>
      </c>
      <c r="I82" s="318">
        <v>0</v>
      </c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8">
        <v>0</v>
      </c>
      <c r="P82" s="318">
        <v>0</v>
      </c>
      <c r="Q82" s="318">
        <v>0</v>
      </c>
      <c r="R82" s="318">
        <v>0</v>
      </c>
      <c r="S82" s="318">
        <v>0</v>
      </c>
      <c r="T82" s="156"/>
      <c r="U82" s="249"/>
      <c r="V82" s="249"/>
      <c r="W82" s="249"/>
      <c r="X82" s="148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</row>
    <row r="83" spans="1:49" s="177" customFormat="1" ht="6" customHeight="1" thickBot="1">
      <c r="A83" s="171"/>
      <c r="B83" s="172"/>
      <c r="C83" s="173"/>
      <c r="D83" s="174"/>
      <c r="E83" s="173"/>
      <c r="F83" s="173"/>
      <c r="G83" s="173"/>
      <c r="H83" s="173"/>
      <c r="I83" s="175"/>
      <c r="J83" s="173"/>
      <c r="K83" s="173"/>
      <c r="L83" s="173"/>
      <c r="M83" s="173"/>
      <c r="N83" s="173"/>
      <c r="O83" s="173"/>
      <c r="P83" s="173"/>
      <c r="Q83" s="173"/>
      <c r="R83" s="173"/>
      <c r="S83" s="48"/>
      <c r="T83" s="176"/>
      <c r="U83" s="145"/>
      <c r="V83" s="145"/>
      <c r="W83" s="145"/>
      <c r="X83" s="148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</row>
    <row r="84" spans="1:49" s="9" customFormat="1" ht="7.5" customHeight="1">
      <c r="A84" s="32"/>
      <c r="B84" s="32"/>
      <c r="C84" s="155"/>
      <c r="D84" s="158"/>
      <c r="E84" s="155"/>
      <c r="F84" s="155"/>
      <c r="G84" s="155"/>
      <c r="H84" s="155"/>
      <c r="I84" s="159"/>
      <c r="J84" s="155"/>
      <c r="K84" s="155"/>
      <c r="L84" s="155"/>
      <c r="M84" s="155"/>
      <c r="N84" s="155"/>
      <c r="O84" s="155"/>
      <c r="P84" s="155"/>
      <c r="Q84" s="155"/>
      <c r="R84" s="155"/>
      <c r="S84" s="170"/>
      <c r="T84" s="134"/>
      <c r="U84" s="145"/>
      <c r="V84" s="145"/>
      <c r="W84" s="145"/>
      <c r="X84" s="148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</row>
    <row r="85" spans="1:24" s="119" customFormat="1" ht="21.75" customHeight="1">
      <c r="A85" s="426" t="s">
        <v>1337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U85" s="145"/>
      <c r="V85" s="145"/>
      <c r="W85" s="145"/>
      <c r="X85" s="148"/>
    </row>
    <row r="86" spans="1:24" ht="12" customHeight="1" thickBot="1">
      <c r="A86" s="120"/>
      <c r="B86" s="120"/>
      <c r="C86" s="121"/>
      <c r="D86" s="122"/>
      <c r="E86" s="121"/>
      <c r="F86" s="121"/>
      <c r="G86" s="121"/>
      <c r="H86" s="121"/>
      <c r="I86" s="123"/>
      <c r="J86" s="121"/>
      <c r="K86" s="121"/>
      <c r="L86" s="121"/>
      <c r="M86" s="121"/>
      <c r="N86" s="121"/>
      <c r="O86" s="121"/>
      <c r="P86" s="121"/>
      <c r="Q86" s="121"/>
      <c r="R86" s="121"/>
      <c r="S86" s="94"/>
      <c r="U86" s="145"/>
      <c r="V86" s="145"/>
      <c r="W86" s="145"/>
      <c r="X86" s="148"/>
    </row>
    <row r="87" spans="1:49" s="9" customFormat="1" ht="24" customHeight="1">
      <c r="A87" s="418" t="s">
        <v>975</v>
      </c>
      <c r="B87" s="419"/>
      <c r="C87" s="126" t="s">
        <v>976</v>
      </c>
      <c r="D87" s="127"/>
      <c r="E87" s="422" t="s">
        <v>977</v>
      </c>
      <c r="F87" s="423"/>
      <c r="G87" s="416" t="s">
        <v>978</v>
      </c>
      <c r="H87" s="417"/>
      <c r="I87" s="427" t="s">
        <v>979</v>
      </c>
      <c r="J87" s="428"/>
      <c r="K87" s="422" t="s">
        <v>980</v>
      </c>
      <c r="L87" s="423"/>
      <c r="M87" s="422" t="s">
        <v>981</v>
      </c>
      <c r="N87" s="423"/>
      <c r="O87" s="422" t="s">
        <v>982</v>
      </c>
      <c r="P87" s="423"/>
      <c r="Q87" s="131" t="s">
        <v>983</v>
      </c>
      <c r="R87" s="132"/>
      <c r="S87" s="133" t="s">
        <v>48</v>
      </c>
      <c r="T87" s="134"/>
      <c r="U87" s="145"/>
      <c r="V87" s="145"/>
      <c r="W87" s="145"/>
      <c r="X87" s="148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</row>
    <row r="88" spans="1:49" s="9" customFormat="1" ht="24.75" customHeight="1">
      <c r="A88" s="420"/>
      <c r="B88" s="421"/>
      <c r="C88" s="129" t="s">
        <v>984</v>
      </c>
      <c r="D88" s="135" t="s">
        <v>985</v>
      </c>
      <c r="E88" s="136" t="s">
        <v>984</v>
      </c>
      <c r="F88" s="135" t="s">
        <v>985</v>
      </c>
      <c r="G88" s="136" t="s">
        <v>984</v>
      </c>
      <c r="H88" s="137" t="s">
        <v>985</v>
      </c>
      <c r="I88" s="130" t="s">
        <v>984</v>
      </c>
      <c r="J88" s="128" t="s">
        <v>985</v>
      </c>
      <c r="K88" s="136" t="s">
        <v>984</v>
      </c>
      <c r="L88" s="135" t="s">
        <v>985</v>
      </c>
      <c r="M88" s="136" t="s">
        <v>984</v>
      </c>
      <c r="N88" s="135" t="s">
        <v>985</v>
      </c>
      <c r="O88" s="136" t="s">
        <v>984</v>
      </c>
      <c r="P88" s="135" t="s">
        <v>985</v>
      </c>
      <c r="Q88" s="136" t="s">
        <v>984</v>
      </c>
      <c r="R88" s="137" t="s">
        <v>985</v>
      </c>
      <c r="S88" s="56" t="s">
        <v>49</v>
      </c>
      <c r="T88" s="134"/>
      <c r="U88" s="145"/>
      <c r="V88" s="145"/>
      <c r="W88" s="145"/>
      <c r="X88" s="148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</row>
    <row r="89" spans="1:49" s="9" customFormat="1" ht="6" customHeight="1">
      <c r="A89" s="15"/>
      <c r="B89" s="16"/>
      <c r="C89" s="139"/>
      <c r="D89" s="140"/>
      <c r="E89" s="139"/>
      <c r="F89" s="140"/>
      <c r="G89" s="139"/>
      <c r="H89" s="140"/>
      <c r="I89" s="141"/>
      <c r="J89" s="139"/>
      <c r="K89" s="139"/>
      <c r="L89" s="140"/>
      <c r="M89" s="139"/>
      <c r="N89" s="140"/>
      <c r="O89" s="139"/>
      <c r="P89" s="140"/>
      <c r="Q89" s="139"/>
      <c r="R89" s="140"/>
      <c r="S89" s="48"/>
      <c r="T89" s="134"/>
      <c r="U89" s="145"/>
      <c r="V89" s="145"/>
      <c r="W89" s="145"/>
      <c r="X89" s="148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</row>
    <row r="90" spans="1:49" s="9" customFormat="1" ht="22.5" customHeight="1">
      <c r="A90" s="160" t="s">
        <v>381</v>
      </c>
      <c r="B90" s="150" t="s">
        <v>382</v>
      </c>
      <c r="C90" s="319">
        <f aca="true" t="shared" si="14" ref="C90:C124">E90+G90+I90+K90+M90+O90+Q90+S90</f>
        <v>0</v>
      </c>
      <c r="D90" s="319">
        <f aca="true" t="shared" si="15" ref="D90:D124">F90+H90+J90+L90+N90+P90+R90</f>
        <v>0</v>
      </c>
      <c r="E90" s="318">
        <v>0</v>
      </c>
      <c r="F90" s="318">
        <v>0</v>
      </c>
      <c r="G90" s="318">
        <v>0</v>
      </c>
      <c r="H90" s="318">
        <v>0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8">
        <v>0</v>
      </c>
      <c r="O90" s="318">
        <v>0</v>
      </c>
      <c r="P90" s="318">
        <v>0</v>
      </c>
      <c r="Q90" s="318">
        <v>0</v>
      </c>
      <c r="R90" s="318">
        <v>0</v>
      </c>
      <c r="S90" s="318">
        <v>0</v>
      </c>
      <c r="T90" s="156"/>
      <c r="U90" s="249"/>
      <c r="V90" s="249"/>
      <c r="W90" s="249"/>
      <c r="X90" s="148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</row>
    <row r="91" spans="1:49" s="9" customFormat="1" ht="22.5" customHeight="1">
      <c r="A91" s="160" t="s">
        <v>383</v>
      </c>
      <c r="B91" s="150" t="s">
        <v>384</v>
      </c>
      <c r="C91" s="319">
        <f t="shared" si="14"/>
        <v>1</v>
      </c>
      <c r="D91" s="319">
        <f t="shared" si="15"/>
        <v>18</v>
      </c>
      <c r="E91" s="318">
        <v>0</v>
      </c>
      <c r="F91" s="318">
        <v>0</v>
      </c>
      <c r="G91" s="318">
        <v>0</v>
      </c>
      <c r="H91" s="318">
        <v>0</v>
      </c>
      <c r="I91" s="318">
        <v>1</v>
      </c>
      <c r="J91" s="318">
        <v>18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156"/>
      <c r="U91" s="249"/>
      <c r="V91" s="249"/>
      <c r="W91" s="249"/>
      <c r="X91" s="148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</row>
    <row r="92" spans="1:49" s="9" customFormat="1" ht="22.5" customHeight="1">
      <c r="A92" s="149" t="s">
        <v>385</v>
      </c>
      <c r="B92" s="151" t="s">
        <v>386</v>
      </c>
      <c r="C92" s="319">
        <f t="shared" si="14"/>
        <v>0</v>
      </c>
      <c r="D92" s="319">
        <f t="shared" si="15"/>
        <v>0</v>
      </c>
      <c r="E92" s="318">
        <v>0</v>
      </c>
      <c r="F92" s="318">
        <v>0</v>
      </c>
      <c r="G92" s="318">
        <v>0</v>
      </c>
      <c r="H92" s="318">
        <v>0</v>
      </c>
      <c r="I92" s="318">
        <v>0</v>
      </c>
      <c r="J92" s="318">
        <v>0</v>
      </c>
      <c r="K92" s="318">
        <v>0</v>
      </c>
      <c r="L92" s="318">
        <v>0</v>
      </c>
      <c r="M92" s="318">
        <v>0</v>
      </c>
      <c r="N92" s="318">
        <v>0</v>
      </c>
      <c r="O92" s="318">
        <v>0</v>
      </c>
      <c r="P92" s="318">
        <v>0</v>
      </c>
      <c r="Q92" s="318">
        <v>0</v>
      </c>
      <c r="R92" s="318">
        <v>0</v>
      </c>
      <c r="S92" s="318">
        <v>0</v>
      </c>
      <c r="T92" s="156"/>
      <c r="U92" s="249"/>
      <c r="V92" s="249"/>
      <c r="W92" s="249"/>
      <c r="X92" s="148"/>
      <c r="Y92" s="157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</row>
    <row r="93" spans="1:49" s="12" customFormat="1" ht="22.5" customHeight="1">
      <c r="A93" s="142">
        <v>18</v>
      </c>
      <c r="B93" s="143" t="s">
        <v>1273</v>
      </c>
      <c r="C93" s="319">
        <f>SUM(C94:C100)</f>
        <v>76</v>
      </c>
      <c r="D93" s="319">
        <f aca="true" t="shared" si="16" ref="D93:S93">SUM(D94:D100)</f>
        <v>1172</v>
      </c>
      <c r="E93" s="319">
        <f t="shared" si="16"/>
        <v>33</v>
      </c>
      <c r="F93" s="319">
        <f t="shared" si="16"/>
        <v>82</v>
      </c>
      <c r="G93" s="319">
        <f t="shared" si="16"/>
        <v>18</v>
      </c>
      <c r="H93" s="319">
        <f t="shared" si="16"/>
        <v>120</v>
      </c>
      <c r="I93" s="319">
        <f t="shared" si="16"/>
        <v>17</v>
      </c>
      <c r="J93" s="319">
        <f t="shared" si="16"/>
        <v>247</v>
      </c>
      <c r="K93" s="319">
        <f t="shared" si="16"/>
        <v>2</v>
      </c>
      <c r="L93" s="319">
        <f t="shared" si="16"/>
        <v>46</v>
      </c>
      <c r="M93" s="319">
        <f t="shared" si="16"/>
        <v>1</v>
      </c>
      <c r="N93" s="319">
        <f t="shared" si="16"/>
        <v>33</v>
      </c>
      <c r="O93" s="319">
        <f t="shared" si="16"/>
        <v>2</v>
      </c>
      <c r="P93" s="319">
        <f t="shared" si="16"/>
        <v>115</v>
      </c>
      <c r="Q93" s="319">
        <f t="shared" si="16"/>
        <v>2</v>
      </c>
      <c r="R93" s="319">
        <f t="shared" si="16"/>
        <v>529</v>
      </c>
      <c r="S93" s="319">
        <f t="shared" si="16"/>
        <v>1</v>
      </c>
      <c r="T93" s="144"/>
      <c r="U93" s="320"/>
      <c r="V93" s="320"/>
      <c r="W93" s="320"/>
      <c r="X93" s="322"/>
      <c r="Y93" s="323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</row>
    <row r="94" spans="1:49" s="9" customFormat="1" ht="22.5" customHeight="1">
      <c r="A94" s="160" t="s">
        <v>387</v>
      </c>
      <c r="B94" s="150" t="s">
        <v>1233</v>
      </c>
      <c r="C94" s="319">
        <f t="shared" si="14"/>
        <v>4</v>
      </c>
      <c r="D94" s="319">
        <f t="shared" si="15"/>
        <v>45</v>
      </c>
      <c r="E94" s="318">
        <v>2</v>
      </c>
      <c r="F94" s="318">
        <v>4</v>
      </c>
      <c r="G94" s="318">
        <v>1</v>
      </c>
      <c r="H94" s="318">
        <v>8</v>
      </c>
      <c r="I94" s="318">
        <v>0</v>
      </c>
      <c r="J94" s="318">
        <v>0</v>
      </c>
      <c r="K94" s="318">
        <v>0</v>
      </c>
      <c r="L94" s="318">
        <v>0</v>
      </c>
      <c r="M94" s="318">
        <v>1</v>
      </c>
      <c r="N94" s="318">
        <v>33</v>
      </c>
      <c r="O94" s="318">
        <v>0</v>
      </c>
      <c r="P94" s="318">
        <v>0</v>
      </c>
      <c r="Q94" s="318">
        <v>0</v>
      </c>
      <c r="R94" s="318">
        <v>0</v>
      </c>
      <c r="S94" s="318">
        <v>0</v>
      </c>
      <c r="T94" s="156"/>
      <c r="U94" s="249"/>
      <c r="V94" s="249"/>
      <c r="W94" s="249"/>
      <c r="X94" s="148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</row>
    <row r="95" spans="1:49" s="9" customFormat="1" ht="22.5" customHeight="1">
      <c r="A95" s="160" t="s">
        <v>388</v>
      </c>
      <c r="B95" s="150" t="s">
        <v>389</v>
      </c>
      <c r="C95" s="319">
        <f t="shared" si="14"/>
        <v>4</v>
      </c>
      <c r="D95" s="319">
        <f t="shared" si="15"/>
        <v>279</v>
      </c>
      <c r="E95" s="318">
        <v>1</v>
      </c>
      <c r="F95" s="318">
        <v>3</v>
      </c>
      <c r="G95" s="318">
        <v>0</v>
      </c>
      <c r="H95" s="318">
        <v>0</v>
      </c>
      <c r="I95" s="318">
        <v>1</v>
      </c>
      <c r="J95" s="318">
        <v>15</v>
      </c>
      <c r="K95" s="318">
        <v>1</v>
      </c>
      <c r="L95" s="318">
        <v>26</v>
      </c>
      <c r="M95" s="318">
        <v>0</v>
      </c>
      <c r="N95" s="318">
        <v>0</v>
      </c>
      <c r="O95" s="318">
        <v>0</v>
      </c>
      <c r="P95" s="318">
        <v>0</v>
      </c>
      <c r="Q95" s="318">
        <v>1</v>
      </c>
      <c r="R95" s="318">
        <v>235</v>
      </c>
      <c r="S95" s="318">
        <v>0</v>
      </c>
      <c r="T95" s="156"/>
      <c r="U95" s="249"/>
      <c r="V95" s="249"/>
      <c r="W95" s="249"/>
      <c r="X95" s="148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</row>
    <row r="96" spans="1:49" s="9" customFormat="1" ht="22.5" customHeight="1">
      <c r="A96" s="149" t="s">
        <v>390</v>
      </c>
      <c r="B96" s="151" t="s">
        <v>391</v>
      </c>
      <c r="C96" s="319">
        <f t="shared" si="14"/>
        <v>10</v>
      </c>
      <c r="D96" s="319">
        <f t="shared" si="15"/>
        <v>57</v>
      </c>
      <c r="E96" s="318">
        <v>6</v>
      </c>
      <c r="F96" s="318">
        <v>13</v>
      </c>
      <c r="G96" s="318">
        <v>1</v>
      </c>
      <c r="H96" s="318">
        <v>5</v>
      </c>
      <c r="I96" s="318">
        <v>3</v>
      </c>
      <c r="J96" s="318">
        <v>39</v>
      </c>
      <c r="K96" s="318">
        <v>0</v>
      </c>
      <c r="L96" s="318">
        <v>0</v>
      </c>
      <c r="M96" s="318">
        <v>0</v>
      </c>
      <c r="N96" s="318">
        <v>0</v>
      </c>
      <c r="O96" s="318">
        <v>0</v>
      </c>
      <c r="P96" s="318">
        <v>0</v>
      </c>
      <c r="Q96" s="318">
        <v>0</v>
      </c>
      <c r="R96" s="318">
        <v>0</v>
      </c>
      <c r="S96" s="318">
        <v>0</v>
      </c>
      <c r="T96" s="156"/>
      <c r="U96" s="249"/>
      <c r="V96" s="249"/>
      <c r="W96" s="249"/>
      <c r="X96" s="148"/>
      <c r="Y96" s="157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</row>
    <row r="97" spans="1:49" s="9" customFormat="1" ht="22.5" customHeight="1">
      <c r="A97" s="160" t="s">
        <v>392</v>
      </c>
      <c r="B97" s="150" t="s">
        <v>393</v>
      </c>
      <c r="C97" s="319">
        <f t="shared" si="14"/>
        <v>31</v>
      </c>
      <c r="D97" s="319">
        <f t="shared" si="15"/>
        <v>640</v>
      </c>
      <c r="E97" s="318">
        <v>11</v>
      </c>
      <c r="F97" s="318">
        <v>28</v>
      </c>
      <c r="G97" s="318">
        <v>7</v>
      </c>
      <c r="H97" s="318">
        <v>49</v>
      </c>
      <c r="I97" s="318">
        <v>9</v>
      </c>
      <c r="J97" s="318">
        <v>134</v>
      </c>
      <c r="K97" s="318">
        <v>1</v>
      </c>
      <c r="L97" s="318">
        <v>20</v>
      </c>
      <c r="M97" s="318">
        <v>0</v>
      </c>
      <c r="N97" s="318">
        <v>0</v>
      </c>
      <c r="O97" s="318">
        <v>2</v>
      </c>
      <c r="P97" s="318">
        <v>115</v>
      </c>
      <c r="Q97" s="318">
        <v>1</v>
      </c>
      <c r="R97" s="318">
        <v>294</v>
      </c>
      <c r="S97" s="318">
        <v>0</v>
      </c>
      <c r="T97" s="156"/>
      <c r="U97" s="249"/>
      <c r="V97" s="249"/>
      <c r="W97" s="249"/>
      <c r="X97" s="148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</row>
    <row r="98" spans="1:49" s="9" customFormat="1" ht="22.5" customHeight="1">
      <c r="A98" s="160" t="s">
        <v>394</v>
      </c>
      <c r="B98" s="150" t="s">
        <v>395</v>
      </c>
      <c r="C98" s="319">
        <f t="shared" si="14"/>
        <v>4</v>
      </c>
      <c r="D98" s="319">
        <f t="shared" si="15"/>
        <v>23</v>
      </c>
      <c r="E98" s="318">
        <v>3</v>
      </c>
      <c r="F98" s="318">
        <v>9</v>
      </c>
      <c r="G98" s="318">
        <v>0</v>
      </c>
      <c r="H98" s="318">
        <v>0</v>
      </c>
      <c r="I98" s="318">
        <v>1</v>
      </c>
      <c r="J98" s="318">
        <v>14</v>
      </c>
      <c r="K98" s="318">
        <v>0</v>
      </c>
      <c r="L98" s="318">
        <v>0</v>
      </c>
      <c r="M98" s="318">
        <v>0</v>
      </c>
      <c r="N98" s="318">
        <v>0</v>
      </c>
      <c r="O98" s="318">
        <v>0</v>
      </c>
      <c r="P98" s="318">
        <v>0</v>
      </c>
      <c r="Q98" s="318">
        <v>0</v>
      </c>
      <c r="R98" s="318">
        <v>0</v>
      </c>
      <c r="S98" s="318">
        <v>0</v>
      </c>
      <c r="T98" s="156"/>
      <c r="U98" s="249"/>
      <c r="V98" s="249"/>
      <c r="W98" s="249"/>
      <c r="X98" s="148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</row>
    <row r="99" spans="1:49" s="9" customFormat="1" ht="22.5" customHeight="1">
      <c r="A99" s="160" t="s">
        <v>396</v>
      </c>
      <c r="B99" s="150" t="s">
        <v>397</v>
      </c>
      <c r="C99" s="319">
        <f t="shared" si="14"/>
        <v>5</v>
      </c>
      <c r="D99" s="319">
        <f t="shared" si="15"/>
        <v>33</v>
      </c>
      <c r="E99" s="318">
        <v>2</v>
      </c>
      <c r="F99" s="318">
        <v>5</v>
      </c>
      <c r="G99" s="318">
        <v>2</v>
      </c>
      <c r="H99" s="318">
        <v>10</v>
      </c>
      <c r="I99" s="318">
        <v>1</v>
      </c>
      <c r="J99" s="318">
        <v>18</v>
      </c>
      <c r="K99" s="318">
        <v>0</v>
      </c>
      <c r="L99" s="318">
        <v>0</v>
      </c>
      <c r="M99" s="318">
        <v>0</v>
      </c>
      <c r="N99" s="318">
        <v>0</v>
      </c>
      <c r="O99" s="318">
        <v>0</v>
      </c>
      <c r="P99" s="318">
        <v>0</v>
      </c>
      <c r="Q99" s="318">
        <v>0</v>
      </c>
      <c r="R99" s="318">
        <v>0</v>
      </c>
      <c r="S99" s="318">
        <v>0</v>
      </c>
      <c r="T99" s="156"/>
      <c r="U99" s="249"/>
      <c r="V99" s="249"/>
      <c r="W99" s="249"/>
      <c r="X99" s="148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</row>
    <row r="100" spans="1:49" s="9" customFormat="1" ht="22.5" customHeight="1">
      <c r="A100" s="160" t="s">
        <v>398</v>
      </c>
      <c r="B100" s="150" t="s">
        <v>399</v>
      </c>
      <c r="C100" s="319">
        <f t="shared" si="14"/>
        <v>18</v>
      </c>
      <c r="D100" s="319">
        <f t="shared" si="15"/>
        <v>95</v>
      </c>
      <c r="E100" s="318">
        <v>8</v>
      </c>
      <c r="F100" s="318">
        <v>20</v>
      </c>
      <c r="G100" s="318">
        <v>7</v>
      </c>
      <c r="H100" s="318">
        <v>48</v>
      </c>
      <c r="I100" s="318">
        <v>2</v>
      </c>
      <c r="J100" s="318">
        <v>27</v>
      </c>
      <c r="K100" s="318">
        <v>0</v>
      </c>
      <c r="L100" s="318">
        <v>0</v>
      </c>
      <c r="M100" s="318">
        <v>0</v>
      </c>
      <c r="N100" s="318">
        <v>0</v>
      </c>
      <c r="O100" s="318">
        <v>0</v>
      </c>
      <c r="P100" s="318">
        <v>0</v>
      </c>
      <c r="Q100" s="318">
        <v>0</v>
      </c>
      <c r="R100" s="318">
        <v>0</v>
      </c>
      <c r="S100" s="318">
        <v>1</v>
      </c>
      <c r="T100" s="156"/>
      <c r="U100" s="249"/>
      <c r="V100" s="249"/>
      <c r="W100" s="249"/>
      <c r="X100" s="148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</row>
    <row r="101" spans="1:49" s="12" customFormat="1" ht="22.5" customHeight="1">
      <c r="A101" s="142">
        <v>19</v>
      </c>
      <c r="B101" s="143" t="s">
        <v>1151</v>
      </c>
      <c r="C101" s="319">
        <f>SUM(C102:C106)</f>
        <v>5</v>
      </c>
      <c r="D101" s="319">
        <f aca="true" t="shared" si="17" ref="D101:S101">SUM(D102:D106)</f>
        <v>44</v>
      </c>
      <c r="E101" s="319">
        <f t="shared" si="17"/>
        <v>1</v>
      </c>
      <c r="F101" s="319">
        <f t="shared" si="17"/>
        <v>2</v>
      </c>
      <c r="G101" s="319">
        <f t="shared" si="17"/>
        <v>2</v>
      </c>
      <c r="H101" s="319">
        <f t="shared" si="17"/>
        <v>13</v>
      </c>
      <c r="I101" s="319">
        <f t="shared" si="17"/>
        <v>2</v>
      </c>
      <c r="J101" s="319">
        <f t="shared" si="17"/>
        <v>29</v>
      </c>
      <c r="K101" s="319">
        <f t="shared" si="17"/>
        <v>0</v>
      </c>
      <c r="L101" s="319">
        <f t="shared" si="17"/>
        <v>0</v>
      </c>
      <c r="M101" s="319">
        <f t="shared" si="17"/>
        <v>0</v>
      </c>
      <c r="N101" s="319">
        <f t="shared" si="17"/>
        <v>0</v>
      </c>
      <c r="O101" s="319">
        <f t="shared" si="17"/>
        <v>0</v>
      </c>
      <c r="P101" s="319">
        <f t="shared" si="17"/>
        <v>0</v>
      </c>
      <c r="Q101" s="319">
        <f t="shared" si="17"/>
        <v>0</v>
      </c>
      <c r="R101" s="319">
        <f t="shared" si="17"/>
        <v>0</v>
      </c>
      <c r="S101" s="319">
        <f t="shared" si="17"/>
        <v>0</v>
      </c>
      <c r="T101" s="144"/>
      <c r="U101" s="320"/>
      <c r="V101" s="320"/>
      <c r="W101" s="320"/>
      <c r="X101" s="322"/>
      <c r="Y101" s="323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</row>
    <row r="102" spans="1:49" s="9" customFormat="1" ht="22.5" customHeight="1">
      <c r="A102" s="160" t="s">
        <v>400</v>
      </c>
      <c r="B102" s="150" t="s">
        <v>1233</v>
      </c>
      <c r="C102" s="319">
        <f t="shared" si="14"/>
        <v>1</v>
      </c>
      <c r="D102" s="319">
        <f t="shared" si="15"/>
        <v>14</v>
      </c>
      <c r="E102" s="318">
        <v>0</v>
      </c>
      <c r="F102" s="318">
        <v>0</v>
      </c>
      <c r="G102" s="318">
        <v>0</v>
      </c>
      <c r="H102" s="318">
        <v>0</v>
      </c>
      <c r="I102" s="318">
        <v>1</v>
      </c>
      <c r="J102" s="318">
        <v>14</v>
      </c>
      <c r="K102" s="318">
        <v>0</v>
      </c>
      <c r="L102" s="318">
        <v>0</v>
      </c>
      <c r="M102" s="318">
        <v>0</v>
      </c>
      <c r="N102" s="318">
        <v>0</v>
      </c>
      <c r="O102" s="318">
        <v>0</v>
      </c>
      <c r="P102" s="318">
        <v>0</v>
      </c>
      <c r="Q102" s="318">
        <v>0</v>
      </c>
      <c r="R102" s="318">
        <v>0</v>
      </c>
      <c r="S102" s="318">
        <v>0</v>
      </c>
      <c r="T102" s="156"/>
      <c r="U102" s="249"/>
      <c r="V102" s="249"/>
      <c r="W102" s="249"/>
      <c r="X102" s="148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</row>
    <row r="103" spans="1:49" s="9" customFormat="1" ht="22.5" customHeight="1">
      <c r="A103" s="160" t="s">
        <v>401</v>
      </c>
      <c r="B103" s="150" t="s">
        <v>402</v>
      </c>
      <c r="C103" s="319">
        <f t="shared" si="14"/>
        <v>0</v>
      </c>
      <c r="D103" s="319">
        <f t="shared" si="15"/>
        <v>0</v>
      </c>
      <c r="E103" s="318">
        <v>0</v>
      </c>
      <c r="F103" s="318">
        <v>0</v>
      </c>
      <c r="G103" s="318">
        <v>0</v>
      </c>
      <c r="H103" s="318">
        <v>0</v>
      </c>
      <c r="I103" s="318">
        <v>0</v>
      </c>
      <c r="J103" s="318">
        <v>0</v>
      </c>
      <c r="K103" s="318">
        <v>0</v>
      </c>
      <c r="L103" s="318">
        <v>0</v>
      </c>
      <c r="M103" s="318">
        <v>0</v>
      </c>
      <c r="N103" s="318">
        <v>0</v>
      </c>
      <c r="O103" s="318">
        <v>0</v>
      </c>
      <c r="P103" s="318">
        <v>0</v>
      </c>
      <c r="Q103" s="318">
        <v>0</v>
      </c>
      <c r="R103" s="318">
        <v>0</v>
      </c>
      <c r="S103" s="318">
        <v>0</v>
      </c>
      <c r="T103" s="156"/>
      <c r="U103" s="249"/>
      <c r="V103" s="249"/>
      <c r="W103" s="249"/>
      <c r="X103" s="148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</row>
    <row r="104" spans="1:49" s="9" customFormat="1" ht="22.5" customHeight="1">
      <c r="A104" s="160" t="s">
        <v>403</v>
      </c>
      <c r="B104" s="150" t="s">
        <v>404</v>
      </c>
      <c r="C104" s="319">
        <f t="shared" si="14"/>
        <v>0</v>
      </c>
      <c r="D104" s="319">
        <f t="shared" si="15"/>
        <v>0</v>
      </c>
      <c r="E104" s="318">
        <v>0</v>
      </c>
      <c r="F104" s="318">
        <v>0</v>
      </c>
      <c r="G104" s="318">
        <v>0</v>
      </c>
      <c r="H104" s="318">
        <v>0</v>
      </c>
      <c r="I104" s="318">
        <v>0</v>
      </c>
      <c r="J104" s="318">
        <v>0</v>
      </c>
      <c r="K104" s="318">
        <v>0</v>
      </c>
      <c r="L104" s="318">
        <v>0</v>
      </c>
      <c r="M104" s="318">
        <v>0</v>
      </c>
      <c r="N104" s="318">
        <v>0</v>
      </c>
      <c r="O104" s="318">
        <v>0</v>
      </c>
      <c r="P104" s="318">
        <v>0</v>
      </c>
      <c r="Q104" s="318">
        <v>0</v>
      </c>
      <c r="R104" s="318">
        <v>0</v>
      </c>
      <c r="S104" s="318">
        <v>0</v>
      </c>
      <c r="T104" s="156"/>
      <c r="U104" s="249"/>
      <c r="V104" s="249"/>
      <c r="W104" s="249"/>
      <c r="X104" s="148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</row>
    <row r="105" spans="1:49" s="9" customFormat="1" ht="22.5" customHeight="1">
      <c r="A105" s="160" t="s">
        <v>405</v>
      </c>
      <c r="B105" s="150" t="s">
        <v>406</v>
      </c>
      <c r="C105" s="319">
        <f t="shared" si="14"/>
        <v>3</v>
      </c>
      <c r="D105" s="319">
        <f t="shared" si="15"/>
        <v>28</v>
      </c>
      <c r="E105" s="318">
        <v>0</v>
      </c>
      <c r="F105" s="318">
        <v>0</v>
      </c>
      <c r="G105" s="318">
        <v>2</v>
      </c>
      <c r="H105" s="318">
        <v>13</v>
      </c>
      <c r="I105" s="318">
        <v>1</v>
      </c>
      <c r="J105" s="318">
        <v>15</v>
      </c>
      <c r="K105" s="318">
        <v>0</v>
      </c>
      <c r="L105" s="318">
        <v>0</v>
      </c>
      <c r="M105" s="318">
        <v>0</v>
      </c>
      <c r="N105" s="318">
        <v>0</v>
      </c>
      <c r="O105" s="318">
        <v>0</v>
      </c>
      <c r="P105" s="318">
        <v>0</v>
      </c>
      <c r="Q105" s="318">
        <v>0</v>
      </c>
      <c r="R105" s="318">
        <v>0</v>
      </c>
      <c r="S105" s="318">
        <v>0</v>
      </c>
      <c r="T105" s="156"/>
      <c r="U105" s="249"/>
      <c r="V105" s="249"/>
      <c r="W105" s="249"/>
      <c r="X105" s="148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</row>
    <row r="106" spans="1:49" s="9" customFormat="1" ht="22.5" customHeight="1">
      <c r="A106" s="160" t="s">
        <v>407</v>
      </c>
      <c r="B106" s="150" t="s">
        <v>408</v>
      </c>
      <c r="C106" s="319">
        <f t="shared" si="14"/>
        <v>1</v>
      </c>
      <c r="D106" s="319">
        <f t="shared" si="15"/>
        <v>2</v>
      </c>
      <c r="E106" s="318">
        <v>1</v>
      </c>
      <c r="F106" s="318">
        <v>2</v>
      </c>
      <c r="G106" s="318">
        <v>0</v>
      </c>
      <c r="H106" s="318">
        <v>0</v>
      </c>
      <c r="I106" s="318">
        <v>0</v>
      </c>
      <c r="J106" s="318">
        <v>0</v>
      </c>
      <c r="K106" s="318">
        <v>0</v>
      </c>
      <c r="L106" s="318">
        <v>0</v>
      </c>
      <c r="M106" s="318">
        <v>0</v>
      </c>
      <c r="N106" s="318">
        <v>0</v>
      </c>
      <c r="O106" s="318">
        <v>0</v>
      </c>
      <c r="P106" s="318">
        <v>0</v>
      </c>
      <c r="Q106" s="318">
        <v>0</v>
      </c>
      <c r="R106" s="318">
        <v>0</v>
      </c>
      <c r="S106" s="318">
        <v>0</v>
      </c>
      <c r="T106" s="156"/>
      <c r="U106" s="249"/>
      <c r="V106" s="249"/>
      <c r="W106" s="249"/>
      <c r="X106" s="148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</row>
    <row r="107" spans="1:49" s="12" customFormat="1" ht="22.5" customHeight="1">
      <c r="A107" s="142">
        <v>20</v>
      </c>
      <c r="B107" s="143" t="s">
        <v>1152</v>
      </c>
      <c r="C107" s="319">
        <f>SUM(C108:C117)</f>
        <v>2</v>
      </c>
      <c r="D107" s="319">
        <f aca="true" t="shared" si="18" ref="D107:S107">SUM(D108:D117)</f>
        <v>7</v>
      </c>
      <c r="E107" s="319">
        <f t="shared" si="18"/>
        <v>2</v>
      </c>
      <c r="F107" s="319">
        <f t="shared" si="18"/>
        <v>7</v>
      </c>
      <c r="G107" s="319">
        <f t="shared" si="18"/>
        <v>0</v>
      </c>
      <c r="H107" s="319">
        <f t="shared" si="18"/>
        <v>0</v>
      </c>
      <c r="I107" s="319">
        <f t="shared" si="18"/>
        <v>0</v>
      </c>
      <c r="J107" s="319">
        <f t="shared" si="18"/>
        <v>0</v>
      </c>
      <c r="K107" s="319">
        <f t="shared" si="18"/>
        <v>0</v>
      </c>
      <c r="L107" s="319">
        <f t="shared" si="18"/>
        <v>0</v>
      </c>
      <c r="M107" s="319">
        <f t="shared" si="18"/>
        <v>0</v>
      </c>
      <c r="N107" s="319">
        <f t="shared" si="18"/>
        <v>0</v>
      </c>
      <c r="O107" s="319">
        <f t="shared" si="18"/>
        <v>0</v>
      </c>
      <c r="P107" s="319">
        <f t="shared" si="18"/>
        <v>0</v>
      </c>
      <c r="Q107" s="319">
        <f t="shared" si="18"/>
        <v>0</v>
      </c>
      <c r="R107" s="319">
        <f t="shared" si="18"/>
        <v>0</v>
      </c>
      <c r="S107" s="319">
        <f t="shared" si="18"/>
        <v>0</v>
      </c>
      <c r="T107" s="144"/>
      <c r="U107" s="320"/>
      <c r="V107" s="320"/>
      <c r="W107" s="320"/>
      <c r="X107" s="322"/>
      <c r="Y107" s="323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</row>
    <row r="108" spans="1:49" s="9" customFormat="1" ht="22.5" customHeight="1">
      <c r="A108" s="149" t="s">
        <v>409</v>
      </c>
      <c r="B108" s="151" t="s">
        <v>1233</v>
      </c>
      <c r="C108" s="319">
        <f t="shared" si="14"/>
        <v>0</v>
      </c>
      <c r="D108" s="319">
        <f t="shared" si="15"/>
        <v>0</v>
      </c>
      <c r="E108" s="318">
        <v>0</v>
      </c>
      <c r="F108" s="318">
        <v>0</v>
      </c>
      <c r="G108" s="318">
        <v>0</v>
      </c>
      <c r="H108" s="318">
        <v>0</v>
      </c>
      <c r="I108" s="318">
        <v>0</v>
      </c>
      <c r="J108" s="318">
        <v>0</v>
      </c>
      <c r="K108" s="318">
        <v>0</v>
      </c>
      <c r="L108" s="318">
        <v>0</v>
      </c>
      <c r="M108" s="318">
        <v>0</v>
      </c>
      <c r="N108" s="318">
        <v>0</v>
      </c>
      <c r="O108" s="318">
        <v>0</v>
      </c>
      <c r="P108" s="318">
        <v>0</v>
      </c>
      <c r="Q108" s="318">
        <v>0</v>
      </c>
      <c r="R108" s="318">
        <v>0</v>
      </c>
      <c r="S108" s="318">
        <v>0</v>
      </c>
      <c r="T108" s="156"/>
      <c r="U108" s="249"/>
      <c r="V108" s="249"/>
      <c r="W108" s="249"/>
      <c r="X108" s="148"/>
      <c r="Y108" s="157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</row>
    <row r="109" spans="1:49" s="9" customFormat="1" ht="22.5" customHeight="1">
      <c r="A109" s="160" t="s">
        <v>410</v>
      </c>
      <c r="B109" s="150" t="s">
        <v>411</v>
      </c>
      <c r="C109" s="319">
        <f t="shared" si="14"/>
        <v>0</v>
      </c>
      <c r="D109" s="319">
        <f t="shared" si="15"/>
        <v>0</v>
      </c>
      <c r="E109" s="318">
        <v>0</v>
      </c>
      <c r="F109" s="318">
        <v>0</v>
      </c>
      <c r="G109" s="318">
        <v>0</v>
      </c>
      <c r="H109" s="318">
        <v>0</v>
      </c>
      <c r="I109" s="318">
        <v>0</v>
      </c>
      <c r="J109" s="318">
        <v>0</v>
      </c>
      <c r="K109" s="318">
        <v>0</v>
      </c>
      <c r="L109" s="318">
        <v>0</v>
      </c>
      <c r="M109" s="318">
        <v>0</v>
      </c>
      <c r="N109" s="318">
        <v>0</v>
      </c>
      <c r="O109" s="318">
        <v>0</v>
      </c>
      <c r="P109" s="318">
        <v>0</v>
      </c>
      <c r="Q109" s="318">
        <v>0</v>
      </c>
      <c r="R109" s="318">
        <v>0</v>
      </c>
      <c r="S109" s="318">
        <v>0</v>
      </c>
      <c r="T109" s="156"/>
      <c r="U109" s="249"/>
      <c r="V109" s="249"/>
      <c r="W109" s="249"/>
      <c r="X109" s="148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</row>
    <row r="110" spans="1:49" s="9" customFormat="1" ht="22.5" customHeight="1">
      <c r="A110" s="160" t="s">
        <v>412</v>
      </c>
      <c r="B110" s="150" t="s">
        <v>413</v>
      </c>
      <c r="C110" s="319">
        <f t="shared" si="14"/>
        <v>0</v>
      </c>
      <c r="D110" s="319">
        <f t="shared" si="15"/>
        <v>0</v>
      </c>
      <c r="E110" s="318">
        <v>0</v>
      </c>
      <c r="F110" s="318">
        <v>0</v>
      </c>
      <c r="G110" s="318">
        <v>0</v>
      </c>
      <c r="H110" s="318">
        <v>0</v>
      </c>
      <c r="I110" s="318">
        <v>0</v>
      </c>
      <c r="J110" s="318">
        <v>0</v>
      </c>
      <c r="K110" s="318">
        <v>0</v>
      </c>
      <c r="L110" s="318">
        <v>0</v>
      </c>
      <c r="M110" s="318">
        <v>0</v>
      </c>
      <c r="N110" s="318">
        <v>0</v>
      </c>
      <c r="O110" s="318">
        <v>0</v>
      </c>
      <c r="P110" s="318">
        <v>0</v>
      </c>
      <c r="Q110" s="318">
        <v>0</v>
      </c>
      <c r="R110" s="318">
        <v>0</v>
      </c>
      <c r="S110" s="318">
        <v>0</v>
      </c>
      <c r="T110" s="156"/>
      <c r="U110" s="249"/>
      <c r="V110" s="249"/>
      <c r="W110" s="249"/>
      <c r="X110" s="148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</row>
    <row r="111" spans="1:49" s="9" customFormat="1" ht="22.5" customHeight="1">
      <c r="A111" s="160" t="s">
        <v>414</v>
      </c>
      <c r="B111" s="150" t="s">
        <v>415</v>
      </c>
      <c r="C111" s="319">
        <f t="shared" si="14"/>
        <v>0</v>
      </c>
      <c r="D111" s="319">
        <f t="shared" si="15"/>
        <v>0</v>
      </c>
      <c r="E111" s="318">
        <v>0</v>
      </c>
      <c r="F111" s="318">
        <v>0</v>
      </c>
      <c r="G111" s="318">
        <v>0</v>
      </c>
      <c r="H111" s="318">
        <v>0</v>
      </c>
      <c r="I111" s="318">
        <v>0</v>
      </c>
      <c r="J111" s="318">
        <v>0</v>
      </c>
      <c r="K111" s="318">
        <v>0</v>
      </c>
      <c r="L111" s="318">
        <v>0</v>
      </c>
      <c r="M111" s="318">
        <v>0</v>
      </c>
      <c r="N111" s="318">
        <v>0</v>
      </c>
      <c r="O111" s="318">
        <v>0</v>
      </c>
      <c r="P111" s="318">
        <v>0</v>
      </c>
      <c r="Q111" s="318">
        <v>0</v>
      </c>
      <c r="R111" s="318">
        <v>0</v>
      </c>
      <c r="S111" s="318">
        <v>0</v>
      </c>
      <c r="T111" s="156"/>
      <c r="U111" s="249"/>
      <c r="V111" s="249"/>
      <c r="W111" s="249"/>
      <c r="X111" s="148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</row>
    <row r="112" spans="1:49" s="9" customFormat="1" ht="22.5" customHeight="1">
      <c r="A112" s="160" t="s">
        <v>416</v>
      </c>
      <c r="B112" s="150" t="s">
        <v>417</v>
      </c>
      <c r="C112" s="319">
        <f t="shared" si="14"/>
        <v>0</v>
      </c>
      <c r="D112" s="319">
        <f t="shared" si="15"/>
        <v>0</v>
      </c>
      <c r="E112" s="318">
        <v>0</v>
      </c>
      <c r="F112" s="318">
        <v>0</v>
      </c>
      <c r="G112" s="318">
        <v>0</v>
      </c>
      <c r="H112" s="318">
        <v>0</v>
      </c>
      <c r="I112" s="318">
        <v>0</v>
      </c>
      <c r="J112" s="318">
        <v>0</v>
      </c>
      <c r="K112" s="318">
        <v>0</v>
      </c>
      <c r="L112" s="318">
        <v>0</v>
      </c>
      <c r="M112" s="318">
        <v>0</v>
      </c>
      <c r="N112" s="318">
        <v>0</v>
      </c>
      <c r="O112" s="318">
        <v>0</v>
      </c>
      <c r="P112" s="318">
        <v>0</v>
      </c>
      <c r="Q112" s="318">
        <v>0</v>
      </c>
      <c r="R112" s="318">
        <v>0</v>
      </c>
      <c r="S112" s="318">
        <v>0</v>
      </c>
      <c r="T112" s="156"/>
      <c r="U112" s="249"/>
      <c r="V112" s="249"/>
      <c r="W112" s="249"/>
      <c r="X112" s="148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</row>
    <row r="113" spans="1:49" s="9" customFormat="1" ht="22.5" customHeight="1">
      <c r="A113" s="160" t="s">
        <v>418</v>
      </c>
      <c r="B113" s="150" t="s">
        <v>419</v>
      </c>
      <c r="C113" s="319">
        <f t="shared" si="14"/>
        <v>0</v>
      </c>
      <c r="D113" s="319">
        <f t="shared" si="15"/>
        <v>0</v>
      </c>
      <c r="E113" s="318">
        <v>0</v>
      </c>
      <c r="F113" s="318">
        <v>0</v>
      </c>
      <c r="G113" s="318">
        <v>0</v>
      </c>
      <c r="H113" s="318">
        <v>0</v>
      </c>
      <c r="I113" s="318">
        <v>0</v>
      </c>
      <c r="J113" s="318">
        <v>0</v>
      </c>
      <c r="K113" s="318">
        <v>0</v>
      </c>
      <c r="L113" s="318">
        <v>0</v>
      </c>
      <c r="M113" s="318">
        <v>0</v>
      </c>
      <c r="N113" s="318">
        <v>0</v>
      </c>
      <c r="O113" s="318">
        <v>0</v>
      </c>
      <c r="P113" s="318">
        <v>0</v>
      </c>
      <c r="Q113" s="318">
        <v>0</v>
      </c>
      <c r="R113" s="318">
        <v>0</v>
      </c>
      <c r="S113" s="318">
        <v>0</v>
      </c>
      <c r="T113" s="156"/>
      <c r="U113" s="249"/>
      <c r="V113" s="249"/>
      <c r="W113" s="249"/>
      <c r="X113" s="148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</row>
    <row r="114" spans="1:49" s="9" customFormat="1" ht="22.5" customHeight="1">
      <c r="A114" s="149" t="s">
        <v>420</v>
      </c>
      <c r="B114" s="151" t="s">
        <v>421</v>
      </c>
      <c r="C114" s="319">
        <f t="shared" si="14"/>
        <v>0</v>
      </c>
      <c r="D114" s="319">
        <f t="shared" si="15"/>
        <v>0</v>
      </c>
      <c r="E114" s="318">
        <v>0</v>
      </c>
      <c r="F114" s="318">
        <v>0</v>
      </c>
      <c r="G114" s="318">
        <v>0</v>
      </c>
      <c r="H114" s="318">
        <v>0</v>
      </c>
      <c r="I114" s="318">
        <v>0</v>
      </c>
      <c r="J114" s="318">
        <v>0</v>
      </c>
      <c r="K114" s="318">
        <v>0</v>
      </c>
      <c r="L114" s="318">
        <v>0</v>
      </c>
      <c r="M114" s="318">
        <v>0</v>
      </c>
      <c r="N114" s="318">
        <v>0</v>
      </c>
      <c r="O114" s="318">
        <v>0</v>
      </c>
      <c r="P114" s="318">
        <v>0</v>
      </c>
      <c r="Q114" s="318">
        <v>0</v>
      </c>
      <c r="R114" s="318">
        <v>0</v>
      </c>
      <c r="S114" s="318">
        <v>0</v>
      </c>
      <c r="T114" s="156"/>
      <c r="U114" s="249"/>
      <c r="V114" s="249"/>
      <c r="W114" s="249"/>
      <c r="X114" s="148"/>
      <c r="Y114" s="157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</row>
    <row r="115" spans="1:49" s="9" customFormat="1" ht="22.5" customHeight="1">
      <c r="A115" s="160" t="s">
        <v>422</v>
      </c>
      <c r="B115" s="150" t="s">
        <v>423</v>
      </c>
      <c r="C115" s="319">
        <f t="shared" si="14"/>
        <v>1</v>
      </c>
      <c r="D115" s="319">
        <f t="shared" si="15"/>
        <v>4</v>
      </c>
      <c r="E115" s="318">
        <v>1</v>
      </c>
      <c r="F115" s="318">
        <v>4</v>
      </c>
      <c r="G115" s="318">
        <v>0</v>
      </c>
      <c r="H115" s="318">
        <v>0</v>
      </c>
      <c r="I115" s="318">
        <v>0</v>
      </c>
      <c r="J115" s="318">
        <v>0</v>
      </c>
      <c r="K115" s="318">
        <v>0</v>
      </c>
      <c r="L115" s="318">
        <v>0</v>
      </c>
      <c r="M115" s="318">
        <v>0</v>
      </c>
      <c r="N115" s="318">
        <v>0</v>
      </c>
      <c r="O115" s="318">
        <v>0</v>
      </c>
      <c r="P115" s="318">
        <v>0</v>
      </c>
      <c r="Q115" s="318">
        <v>0</v>
      </c>
      <c r="R115" s="318">
        <v>0</v>
      </c>
      <c r="S115" s="318">
        <v>0</v>
      </c>
      <c r="T115" s="156"/>
      <c r="U115" s="249"/>
      <c r="V115" s="249"/>
      <c r="W115" s="249"/>
      <c r="X115" s="148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</row>
    <row r="116" spans="1:49" s="9" customFormat="1" ht="22.5" customHeight="1">
      <c r="A116" s="160" t="s">
        <v>424</v>
      </c>
      <c r="B116" s="150" t="s">
        <v>425</v>
      </c>
      <c r="C116" s="319">
        <f t="shared" si="14"/>
        <v>0</v>
      </c>
      <c r="D116" s="319">
        <f t="shared" si="15"/>
        <v>0</v>
      </c>
      <c r="E116" s="318">
        <v>0</v>
      </c>
      <c r="F116" s="318">
        <v>0</v>
      </c>
      <c r="G116" s="318">
        <v>0</v>
      </c>
      <c r="H116" s="318">
        <v>0</v>
      </c>
      <c r="I116" s="318">
        <v>0</v>
      </c>
      <c r="J116" s="318">
        <v>0</v>
      </c>
      <c r="K116" s="318">
        <v>0</v>
      </c>
      <c r="L116" s="318">
        <v>0</v>
      </c>
      <c r="M116" s="318">
        <v>0</v>
      </c>
      <c r="N116" s="318">
        <v>0</v>
      </c>
      <c r="O116" s="318">
        <v>0</v>
      </c>
      <c r="P116" s="318">
        <v>0</v>
      </c>
      <c r="Q116" s="318">
        <v>0</v>
      </c>
      <c r="R116" s="318">
        <v>0</v>
      </c>
      <c r="S116" s="318">
        <v>0</v>
      </c>
      <c r="T116" s="156"/>
      <c r="U116" s="249"/>
      <c r="V116" s="249"/>
      <c r="W116" s="249"/>
      <c r="X116" s="148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</row>
    <row r="117" spans="1:49" s="9" customFormat="1" ht="22.5" customHeight="1">
      <c r="A117" s="160" t="s">
        <v>426</v>
      </c>
      <c r="B117" s="150" t="s">
        <v>427</v>
      </c>
      <c r="C117" s="319">
        <f t="shared" si="14"/>
        <v>1</v>
      </c>
      <c r="D117" s="319">
        <f t="shared" si="15"/>
        <v>3</v>
      </c>
      <c r="E117" s="318">
        <v>1</v>
      </c>
      <c r="F117" s="318">
        <v>3</v>
      </c>
      <c r="G117" s="318">
        <v>0</v>
      </c>
      <c r="H117" s="318">
        <v>0</v>
      </c>
      <c r="I117" s="318">
        <v>0</v>
      </c>
      <c r="J117" s="318">
        <v>0</v>
      </c>
      <c r="K117" s="318">
        <v>0</v>
      </c>
      <c r="L117" s="318">
        <v>0</v>
      </c>
      <c r="M117" s="318">
        <v>0</v>
      </c>
      <c r="N117" s="318">
        <v>0</v>
      </c>
      <c r="O117" s="318">
        <v>0</v>
      </c>
      <c r="P117" s="318">
        <v>0</v>
      </c>
      <c r="Q117" s="318">
        <v>0</v>
      </c>
      <c r="R117" s="318">
        <v>0</v>
      </c>
      <c r="S117" s="318">
        <v>0</v>
      </c>
      <c r="T117" s="156"/>
      <c r="U117" s="249"/>
      <c r="V117" s="249"/>
      <c r="W117" s="249"/>
      <c r="X117" s="148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</row>
    <row r="118" spans="1:49" s="12" customFormat="1" ht="22.5" customHeight="1">
      <c r="A118" s="142">
        <v>21</v>
      </c>
      <c r="B118" s="143" t="s">
        <v>1153</v>
      </c>
      <c r="C118" s="319">
        <f>SUM(C119:C124,C132:C135)</f>
        <v>27</v>
      </c>
      <c r="D118" s="319">
        <f aca="true" t="shared" si="19" ref="D118:S118">SUM(D119:D124,D132:D135)</f>
        <v>424</v>
      </c>
      <c r="E118" s="319">
        <f t="shared" si="19"/>
        <v>10</v>
      </c>
      <c r="F118" s="319">
        <f t="shared" si="19"/>
        <v>29</v>
      </c>
      <c r="G118" s="319">
        <f t="shared" si="19"/>
        <v>7</v>
      </c>
      <c r="H118" s="319">
        <f t="shared" si="19"/>
        <v>51</v>
      </c>
      <c r="I118" s="319">
        <f t="shared" si="19"/>
        <v>2</v>
      </c>
      <c r="J118" s="319">
        <f t="shared" si="19"/>
        <v>30</v>
      </c>
      <c r="K118" s="319">
        <f t="shared" si="19"/>
        <v>3</v>
      </c>
      <c r="L118" s="319">
        <f t="shared" si="19"/>
        <v>64</v>
      </c>
      <c r="M118" s="319">
        <f t="shared" si="19"/>
        <v>3</v>
      </c>
      <c r="N118" s="319">
        <f t="shared" si="19"/>
        <v>105</v>
      </c>
      <c r="O118" s="319">
        <f t="shared" si="19"/>
        <v>0</v>
      </c>
      <c r="P118" s="319">
        <f t="shared" si="19"/>
        <v>0</v>
      </c>
      <c r="Q118" s="319">
        <f t="shared" si="19"/>
        <v>1</v>
      </c>
      <c r="R118" s="319">
        <f t="shared" si="19"/>
        <v>145</v>
      </c>
      <c r="S118" s="319">
        <f t="shared" si="19"/>
        <v>1</v>
      </c>
      <c r="T118" s="144"/>
      <c r="U118" s="320"/>
      <c r="V118" s="320"/>
      <c r="W118" s="320"/>
      <c r="X118" s="322"/>
      <c r="Y118" s="323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</row>
    <row r="119" spans="1:49" s="9" customFormat="1" ht="22.5" customHeight="1">
      <c r="A119" s="160" t="s">
        <v>428</v>
      </c>
      <c r="B119" s="150" t="s">
        <v>1233</v>
      </c>
      <c r="C119" s="319">
        <f t="shared" si="14"/>
        <v>3</v>
      </c>
      <c r="D119" s="319">
        <f t="shared" si="15"/>
        <v>150</v>
      </c>
      <c r="E119" s="318">
        <v>0</v>
      </c>
      <c r="F119" s="318">
        <v>0</v>
      </c>
      <c r="G119" s="318">
        <v>1</v>
      </c>
      <c r="H119" s="318">
        <v>5</v>
      </c>
      <c r="I119" s="318">
        <v>0</v>
      </c>
      <c r="J119" s="318">
        <v>0</v>
      </c>
      <c r="K119" s="318">
        <v>0</v>
      </c>
      <c r="L119" s="318">
        <v>0</v>
      </c>
      <c r="M119" s="318">
        <v>0</v>
      </c>
      <c r="N119" s="318">
        <v>0</v>
      </c>
      <c r="O119" s="318">
        <v>0</v>
      </c>
      <c r="P119" s="318">
        <v>0</v>
      </c>
      <c r="Q119" s="318">
        <v>1</v>
      </c>
      <c r="R119" s="318">
        <v>145</v>
      </c>
      <c r="S119" s="318">
        <v>1</v>
      </c>
      <c r="T119" s="156"/>
      <c r="U119" s="249"/>
      <c r="V119" s="249"/>
      <c r="W119" s="249"/>
      <c r="X119" s="148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</row>
    <row r="120" spans="1:49" s="9" customFormat="1" ht="22.5" customHeight="1">
      <c r="A120" s="160" t="s">
        <v>429</v>
      </c>
      <c r="B120" s="150" t="s">
        <v>430</v>
      </c>
      <c r="C120" s="319">
        <f t="shared" si="14"/>
        <v>1</v>
      </c>
      <c r="D120" s="319">
        <f t="shared" si="15"/>
        <v>19</v>
      </c>
      <c r="E120" s="318">
        <v>0</v>
      </c>
      <c r="F120" s="318">
        <v>0</v>
      </c>
      <c r="G120" s="318">
        <v>0</v>
      </c>
      <c r="H120" s="318">
        <v>0</v>
      </c>
      <c r="I120" s="318">
        <v>1</v>
      </c>
      <c r="J120" s="318">
        <v>19</v>
      </c>
      <c r="K120" s="318">
        <v>0</v>
      </c>
      <c r="L120" s="318">
        <v>0</v>
      </c>
      <c r="M120" s="318">
        <v>0</v>
      </c>
      <c r="N120" s="318">
        <v>0</v>
      </c>
      <c r="O120" s="318">
        <v>0</v>
      </c>
      <c r="P120" s="318">
        <v>0</v>
      </c>
      <c r="Q120" s="318">
        <v>0</v>
      </c>
      <c r="R120" s="318">
        <v>0</v>
      </c>
      <c r="S120" s="318">
        <v>0</v>
      </c>
      <c r="T120" s="156"/>
      <c r="U120" s="249"/>
      <c r="V120" s="249"/>
      <c r="W120" s="249"/>
      <c r="X120" s="148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</row>
    <row r="121" spans="1:49" s="9" customFormat="1" ht="22.5" customHeight="1">
      <c r="A121" s="160" t="s">
        <v>431</v>
      </c>
      <c r="B121" s="150" t="s">
        <v>432</v>
      </c>
      <c r="C121" s="319">
        <f t="shared" si="14"/>
        <v>7</v>
      </c>
      <c r="D121" s="319">
        <f t="shared" si="15"/>
        <v>93</v>
      </c>
      <c r="E121" s="318">
        <v>1</v>
      </c>
      <c r="F121" s="318">
        <v>2</v>
      </c>
      <c r="G121" s="318">
        <v>4</v>
      </c>
      <c r="H121" s="318">
        <v>29</v>
      </c>
      <c r="I121" s="318">
        <v>0</v>
      </c>
      <c r="J121" s="318">
        <v>0</v>
      </c>
      <c r="K121" s="318">
        <v>1</v>
      </c>
      <c r="L121" s="318">
        <v>20</v>
      </c>
      <c r="M121" s="318">
        <v>1</v>
      </c>
      <c r="N121" s="318">
        <v>42</v>
      </c>
      <c r="O121" s="318">
        <v>0</v>
      </c>
      <c r="P121" s="318">
        <v>0</v>
      </c>
      <c r="Q121" s="318">
        <v>0</v>
      </c>
      <c r="R121" s="318">
        <v>0</v>
      </c>
      <c r="S121" s="318">
        <v>0</v>
      </c>
      <c r="T121" s="156"/>
      <c r="U121" s="249"/>
      <c r="V121" s="249"/>
      <c r="W121" s="249"/>
      <c r="X121" s="148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</row>
    <row r="122" spans="1:49" s="9" customFormat="1" ht="22.5" customHeight="1">
      <c r="A122" s="160" t="s">
        <v>433</v>
      </c>
      <c r="B122" s="150" t="s">
        <v>434</v>
      </c>
      <c r="C122" s="319">
        <f t="shared" si="14"/>
        <v>6</v>
      </c>
      <c r="D122" s="319">
        <f t="shared" si="15"/>
        <v>55</v>
      </c>
      <c r="E122" s="318">
        <v>4</v>
      </c>
      <c r="F122" s="318">
        <v>15</v>
      </c>
      <c r="G122" s="318">
        <v>1</v>
      </c>
      <c r="H122" s="318">
        <v>9</v>
      </c>
      <c r="I122" s="318">
        <v>0</v>
      </c>
      <c r="J122" s="318">
        <v>0</v>
      </c>
      <c r="K122" s="318">
        <v>0</v>
      </c>
      <c r="L122" s="318">
        <v>0</v>
      </c>
      <c r="M122" s="318">
        <v>1</v>
      </c>
      <c r="N122" s="318">
        <v>31</v>
      </c>
      <c r="O122" s="318">
        <v>0</v>
      </c>
      <c r="P122" s="318">
        <v>0</v>
      </c>
      <c r="Q122" s="318">
        <v>0</v>
      </c>
      <c r="R122" s="318">
        <v>0</v>
      </c>
      <c r="S122" s="318">
        <v>0</v>
      </c>
      <c r="T122" s="156"/>
      <c r="U122" s="249"/>
      <c r="V122" s="249"/>
      <c r="W122" s="249"/>
      <c r="X122" s="148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</row>
    <row r="123" spans="1:49" s="9" customFormat="1" ht="22.5" customHeight="1">
      <c r="A123" s="160" t="s">
        <v>435</v>
      </c>
      <c r="B123" s="150" t="s">
        <v>436</v>
      </c>
      <c r="C123" s="319">
        <f t="shared" si="14"/>
        <v>1</v>
      </c>
      <c r="D123" s="319">
        <f t="shared" si="15"/>
        <v>11</v>
      </c>
      <c r="E123" s="318">
        <v>0</v>
      </c>
      <c r="F123" s="318">
        <v>0</v>
      </c>
      <c r="G123" s="318">
        <v>0</v>
      </c>
      <c r="H123" s="318">
        <v>0</v>
      </c>
      <c r="I123" s="318">
        <v>1</v>
      </c>
      <c r="J123" s="318">
        <v>11</v>
      </c>
      <c r="K123" s="318">
        <v>0</v>
      </c>
      <c r="L123" s="318">
        <v>0</v>
      </c>
      <c r="M123" s="318">
        <v>0</v>
      </c>
      <c r="N123" s="318">
        <v>0</v>
      </c>
      <c r="O123" s="318">
        <v>0</v>
      </c>
      <c r="P123" s="318">
        <v>0</v>
      </c>
      <c r="Q123" s="318">
        <v>0</v>
      </c>
      <c r="R123" s="318">
        <v>0</v>
      </c>
      <c r="S123" s="318">
        <v>0</v>
      </c>
      <c r="T123" s="156"/>
      <c r="U123" s="249"/>
      <c r="V123" s="249"/>
      <c r="W123" s="249"/>
      <c r="X123" s="148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</row>
    <row r="124" spans="1:49" s="9" customFormat="1" ht="22.5" customHeight="1">
      <c r="A124" s="149" t="s">
        <v>437</v>
      </c>
      <c r="B124" s="151" t="s">
        <v>438</v>
      </c>
      <c r="C124" s="319">
        <f t="shared" si="14"/>
        <v>0</v>
      </c>
      <c r="D124" s="319">
        <f t="shared" si="15"/>
        <v>0</v>
      </c>
      <c r="E124" s="318">
        <v>0</v>
      </c>
      <c r="F124" s="318">
        <v>0</v>
      </c>
      <c r="G124" s="318">
        <v>0</v>
      </c>
      <c r="H124" s="318">
        <v>0</v>
      </c>
      <c r="I124" s="318">
        <v>0</v>
      </c>
      <c r="J124" s="318">
        <v>0</v>
      </c>
      <c r="K124" s="318">
        <v>0</v>
      </c>
      <c r="L124" s="318">
        <v>0</v>
      </c>
      <c r="M124" s="318">
        <v>0</v>
      </c>
      <c r="N124" s="318">
        <v>0</v>
      </c>
      <c r="O124" s="318">
        <v>0</v>
      </c>
      <c r="P124" s="318">
        <v>0</v>
      </c>
      <c r="Q124" s="318">
        <v>0</v>
      </c>
      <c r="R124" s="318">
        <v>0</v>
      </c>
      <c r="S124" s="318">
        <v>0</v>
      </c>
      <c r="T124" s="156"/>
      <c r="U124" s="249"/>
      <c r="V124" s="249"/>
      <c r="W124" s="249"/>
      <c r="X124" s="148"/>
      <c r="Y124" s="157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</row>
    <row r="125" spans="1:49" s="177" customFormat="1" ht="6" customHeight="1" thickBot="1">
      <c r="A125" s="171"/>
      <c r="B125" s="172"/>
      <c r="C125" s="173"/>
      <c r="D125" s="174"/>
      <c r="E125" s="173"/>
      <c r="F125" s="173"/>
      <c r="G125" s="173"/>
      <c r="H125" s="173"/>
      <c r="I125" s="175"/>
      <c r="J125" s="173"/>
      <c r="K125" s="173"/>
      <c r="L125" s="173"/>
      <c r="M125" s="173"/>
      <c r="N125" s="173"/>
      <c r="O125" s="173"/>
      <c r="P125" s="173"/>
      <c r="Q125" s="173"/>
      <c r="R125" s="173"/>
      <c r="S125" s="48"/>
      <c r="T125" s="176"/>
      <c r="U125" s="145"/>
      <c r="V125" s="145"/>
      <c r="W125" s="145"/>
      <c r="X125" s="148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</row>
    <row r="126" spans="1:49" s="9" customFormat="1" ht="7.5" customHeight="1">
      <c r="A126" s="32"/>
      <c r="B126" s="32"/>
      <c r="C126" s="155"/>
      <c r="D126" s="158"/>
      <c r="E126" s="155"/>
      <c r="F126" s="155"/>
      <c r="G126" s="155"/>
      <c r="H126" s="155"/>
      <c r="I126" s="159"/>
      <c r="J126" s="155"/>
      <c r="K126" s="155"/>
      <c r="L126" s="155"/>
      <c r="M126" s="155"/>
      <c r="N126" s="155"/>
      <c r="O126" s="155"/>
      <c r="P126" s="155"/>
      <c r="Q126" s="155"/>
      <c r="R126" s="155"/>
      <c r="S126" s="170"/>
      <c r="T126" s="134"/>
      <c r="U126" s="145"/>
      <c r="V126" s="145"/>
      <c r="W126" s="145"/>
      <c r="X126" s="146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</row>
    <row r="127" spans="1:24" s="119" customFormat="1" ht="21.75" customHeight="1">
      <c r="A127" s="426" t="s">
        <v>1337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U127" s="145"/>
      <c r="V127" s="145"/>
      <c r="W127" s="145"/>
      <c r="X127" s="146"/>
    </row>
    <row r="128" spans="1:24" ht="12" customHeight="1" thickBot="1">
      <c r="A128" s="120"/>
      <c r="B128" s="120"/>
      <c r="C128" s="121"/>
      <c r="D128" s="122"/>
      <c r="E128" s="121"/>
      <c r="F128" s="121"/>
      <c r="G128" s="121"/>
      <c r="H128" s="121"/>
      <c r="I128" s="123"/>
      <c r="J128" s="121"/>
      <c r="K128" s="121"/>
      <c r="L128" s="121"/>
      <c r="M128" s="121"/>
      <c r="N128" s="121"/>
      <c r="O128" s="121"/>
      <c r="P128" s="121"/>
      <c r="Q128" s="121"/>
      <c r="R128" s="121"/>
      <c r="S128" s="94"/>
      <c r="U128" s="145"/>
      <c r="V128" s="145"/>
      <c r="W128" s="145"/>
      <c r="X128" s="148"/>
    </row>
    <row r="129" spans="1:49" s="9" customFormat="1" ht="24" customHeight="1">
      <c r="A129" s="418" t="s">
        <v>975</v>
      </c>
      <c r="B129" s="419"/>
      <c r="C129" s="126" t="s">
        <v>976</v>
      </c>
      <c r="D129" s="127"/>
      <c r="E129" s="422" t="s">
        <v>977</v>
      </c>
      <c r="F129" s="423"/>
      <c r="G129" s="416" t="s">
        <v>978</v>
      </c>
      <c r="H129" s="417"/>
      <c r="I129" s="427" t="s">
        <v>979</v>
      </c>
      <c r="J129" s="428"/>
      <c r="K129" s="422" t="s">
        <v>980</v>
      </c>
      <c r="L129" s="423"/>
      <c r="M129" s="422" t="s">
        <v>981</v>
      </c>
      <c r="N129" s="423"/>
      <c r="O129" s="422" t="s">
        <v>982</v>
      </c>
      <c r="P129" s="423"/>
      <c r="Q129" s="131" t="s">
        <v>983</v>
      </c>
      <c r="R129" s="132"/>
      <c r="S129" s="133" t="s">
        <v>48</v>
      </c>
      <c r="T129" s="134"/>
      <c r="U129" s="145"/>
      <c r="V129" s="145"/>
      <c r="W129" s="145"/>
      <c r="X129" s="148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</row>
    <row r="130" spans="1:49" s="9" customFormat="1" ht="24.75" customHeight="1">
      <c r="A130" s="420"/>
      <c r="B130" s="421"/>
      <c r="C130" s="129" t="s">
        <v>984</v>
      </c>
      <c r="D130" s="135" t="s">
        <v>985</v>
      </c>
      <c r="E130" s="136" t="s">
        <v>984</v>
      </c>
      <c r="F130" s="135" t="s">
        <v>985</v>
      </c>
      <c r="G130" s="136" t="s">
        <v>984</v>
      </c>
      <c r="H130" s="137" t="s">
        <v>985</v>
      </c>
      <c r="I130" s="130" t="s">
        <v>984</v>
      </c>
      <c r="J130" s="128" t="s">
        <v>985</v>
      </c>
      <c r="K130" s="136" t="s">
        <v>984</v>
      </c>
      <c r="L130" s="135" t="s">
        <v>985</v>
      </c>
      <c r="M130" s="136" t="s">
        <v>984</v>
      </c>
      <c r="N130" s="135" t="s">
        <v>985</v>
      </c>
      <c r="O130" s="136" t="s">
        <v>984</v>
      </c>
      <c r="P130" s="135" t="s">
        <v>985</v>
      </c>
      <c r="Q130" s="136" t="s">
        <v>984</v>
      </c>
      <c r="R130" s="137" t="s">
        <v>985</v>
      </c>
      <c r="S130" s="56" t="s">
        <v>49</v>
      </c>
      <c r="T130" s="134"/>
      <c r="U130" s="145"/>
      <c r="V130" s="145"/>
      <c r="W130" s="145"/>
      <c r="X130" s="148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</row>
    <row r="131" spans="1:49" s="9" customFormat="1" ht="6" customHeight="1">
      <c r="A131" s="15"/>
      <c r="B131" s="16"/>
      <c r="C131" s="139"/>
      <c r="D131" s="140"/>
      <c r="E131" s="139"/>
      <c r="F131" s="140"/>
      <c r="G131" s="139"/>
      <c r="H131" s="140"/>
      <c r="I131" s="141"/>
      <c r="J131" s="139"/>
      <c r="K131" s="139"/>
      <c r="L131" s="140"/>
      <c r="M131" s="139"/>
      <c r="N131" s="140"/>
      <c r="O131" s="139"/>
      <c r="P131" s="140"/>
      <c r="Q131" s="139"/>
      <c r="R131" s="140"/>
      <c r="S131" s="48"/>
      <c r="T131" s="134"/>
      <c r="U131" s="145"/>
      <c r="V131" s="145"/>
      <c r="W131" s="145"/>
      <c r="X131" s="148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</row>
    <row r="132" spans="1:49" s="9" customFormat="1" ht="22.5" customHeight="1">
      <c r="A132" s="160" t="s">
        <v>439</v>
      </c>
      <c r="B132" s="150" t="s">
        <v>440</v>
      </c>
      <c r="C132" s="319">
        <f aca="true" t="shared" si="20" ref="C132:C166">E132+G132+I132+K132+M132+O132+Q132+S132</f>
        <v>0</v>
      </c>
      <c r="D132" s="319">
        <f aca="true" t="shared" si="21" ref="D132:D166">F132+H132+J132+L132+N132+P132+R132</f>
        <v>0</v>
      </c>
      <c r="E132" s="318">
        <v>0</v>
      </c>
      <c r="F132" s="318">
        <v>0</v>
      </c>
      <c r="G132" s="318">
        <v>0</v>
      </c>
      <c r="H132" s="318">
        <v>0</v>
      </c>
      <c r="I132" s="318">
        <v>0</v>
      </c>
      <c r="J132" s="318">
        <v>0</v>
      </c>
      <c r="K132" s="318">
        <v>0</v>
      </c>
      <c r="L132" s="318">
        <v>0</v>
      </c>
      <c r="M132" s="318">
        <v>0</v>
      </c>
      <c r="N132" s="318">
        <v>0</v>
      </c>
      <c r="O132" s="318">
        <v>0</v>
      </c>
      <c r="P132" s="318">
        <v>0</v>
      </c>
      <c r="Q132" s="318">
        <v>0</v>
      </c>
      <c r="R132" s="318">
        <v>0</v>
      </c>
      <c r="S132" s="318">
        <v>0</v>
      </c>
      <c r="T132" s="156"/>
      <c r="U132" s="249"/>
      <c r="V132" s="249"/>
      <c r="W132" s="249"/>
      <c r="X132" s="148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</row>
    <row r="133" spans="1:49" s="9" customFormat="1" ht="22.5" customHeight="1">
      <c r="A133" s="160" t="s">
        <v>441</v>
      </c>
      <c r="B133" s="150" t="s">
        <v>442</v>
      </c>
      <c r="C133" s="319">
        <f t="shared" si="20"/>
        <v>1</v>
      </c>
      <c r="D133" s="319">
        <f t="shared" si="21"/>
        <v>2</v>
      </c>
      <c r="E133" s="318">
        <v>1</v>
      </c>
      <c r="F133" s="318">
        <v>2</v>
      </c>
      <c r="G133" s="318">
        <v>0</v>
      </c>
      <c r="H133" s="318">
        <v>0</v>
      </c>
      <c r="I133" s="318">
        <v>0</v>
      </c>
      <c r="J133" s="318">
        <v>0</v>
      </c>
      <c r="K133" s="318">
        <v>0</v>
      </c>
      <c r="L133" s="318">
        <v>0</v>
      </c>
      <c r="M133" s="318">
        <v>0</v>
      </c>
      <c r="N133" s="318">
        <v>0</v>
      </c>
      <c r="O133" s="318">
        <v>0</v>
      </c>
      <c r="P133" s="318">
        <v>0</v>
      </c>
      <c r="Q133" s="318">
        <v>0</v>
      </c>
      <c r="R133" s="318">
        <v>0</v>
      </c>
      <c r="S133" s="318">
        <v>0</v>
      </c>
      <c r="T133" s="156"/>
      <c r="U133" s="249"/>
      <c r="V133" s="249"/>
      <c r="W133" s="249"/>
      <c r="X133" s="148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</row>
    <row r="134" spans="1:49" s="9" customFormat="1" ht="22.5" customHeight="1">
      <c r="A134" s="160" t="s">
        <v>443</v>
      </c>
      <c r="B134" s="150" t="s">
        <v>444</v>
      </c>
      <c r="C134" s="319">
        <f t="shared" si="20"/>
        <v>4</v>
      </c>
      <c r="D134" s="319">
        <f t="shared" si="21"/>
        <v>40</v>
      </c>
      <c r="E134" s="318">
        <v>3</v>
      </c>
      <c r="F134" s="318">
        <v>8</v>
      </c>
      <c r="G134" s="318">
        <v>0</v>
      </c>
      <c r="H134" s="318">
        <v>0</v>
      </c>
      <c r="I134" s="318">
        <v>0</v>
      </c>
      <c r="J134" s="318">
        <v>0</v>
      </c>
      <c r="K134" s="318">
        <v>0</v>
      </c>
      <c r="L134" s="318">
        <v>0</v>
      </c>
      <c r="M134" s="318">
        <v>1</v>
      </c>
      <c r="N134" s="318">
        <v>32</v>
      </c>
      <c r="O134" s="318">
        <v>0</v>
      </c>
      <c r="P134" s="318">
        <v>0</v>
      </c>
      <c r="Q134" s="318">
        <v>0</v>
      </c>
      <c r="R134" s="318">
        <v>0</v>
      </c>
      <c r="S134" s="318">
        <v>0</v>
      </c>
      <c r="T134" s="156"/>
      <c r="U134" s="249"/>
      <c r="V134" s="249"/>
      <c r="W134" s="249"/>
      <c r="X134" s="148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</row>
    <row r="135" spans="1:49" s="9" customFormat="1" ht="22.5" customHeight="1">
      <c r="A135" s="160" t="s">
        <v>445</v>
      </c>
      <c r="B135" s="150" t="s">
        <v>446</v>
      </c>
      <c r="C135" s="319">
        <f t="shared" si="20"/>
        <v>4</v>
      </c>
      <c r="D135" s="319">
        <f t="shared" si="21"/>
        <v>54</v>
      </c>
      <c r="E135" s="318">
        <v>1</v>
      </c>
      <c r="F135" s="318">
        <v>2</v>
      </c>
      <c r="G135" s="318">
        <v>1</v>
      </c>
      <c r="H135" s="318">
        <v>8</v>
      </c>
      <c r="I135" s="318">
        <v>0</v>
      </c>
      <c r="J135" s="318">
        <v>0</v>
      </c>
      <c r="K135" s="318">
        <v>2</v>
      </c>
      <c r="L135" s="318">
        <v>44</v>
      </c>
      <c r="M135" s="318">
        <v>0</v>
      </c>
      <c r="N135" s="318">
        <v>0</v>
      </c>
      <c r="O135" s="318">
        <v>0</v>
      </c>
      <c r="P135" s="318">
        <v>0</v>
      </c>
      <c r="Q135" s="318">
        <v>0</v>
      </c>
      <c r="R135" s="318">
        <v>0</v>
      </c>
      <c r="S135" s="318">
        <v>0</v>
      </c>
      <c r="T135" s="156"/>
      <c r="U135" s="249"/>
      <c r="V135" s="249"/>
      <c r="W135" s="249"/>
      <c r="X135" s="148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</row>
    <row r="136" spans="1:49" s="12" customFormat="1" ht="22.5" customHeight="1">
      <c r="A136" s="142">
        <v>22</v>
      </c>
      <c r="B136" s="143" t="s">
        <v>1154</v>
      </c>
      <c r="C136" s="319">
        <f>SUM(C137:C143)</f>
        <v>20</v>
      </c>
      <c r="D136" s="319">
        <f aca="true" t="shared" si="22" ref="D136:S136">SUM(D137:D143)</f>
        <v>614</v>
      </c>
      <c r="E136" s="319">
        <f t="shared" si="22"/>
        <v>5</v>
      </c>
      <c r="F136" s="319">
        <f t="shared" si="22"/>
        <v>11</v>
      </c>
      <c r="G136" s="319">
        <f t="shared" si="22"/>
        <v>7</v>
      </c>
      <c r="H136" s="319">
        <f t="shared" si="22"/>
        <v>46</v>
      </c>
      <c r="I136" s="319">
        <f t="shared" si="22"/>
        <v>1</v>
      </c>
      <c r="J136" s="319">
        <f t="shared" si="22"/>
        <v>11</v>
      </c>
      <c r="K136" s="319">
        <f t="shared" si="22"/>
        <v>2</v>
      </c>
      <c r="L136" s="319">
        <f t="shared" si="22"/>
        <v>44</v>
      </c>
      <c r="M136" s="319">
        <f t="shared" si="22"/>
        <v>1</v>
      </c>
      <c r="N136" s="319">
        <f t="shared" si="22"/>
        <v>42</v>
      </c>
      <c r="O136" s="319">
        <f t="shared" si="22"/>
        <v>2</v>
      </c>
      <c r="P136" s="319">
        <f t="shared" si="22"/>
        <v>146</v>
      </c>
      <c r="Q136" s="319">
        <f t="shared" si="22"/>
        <v>2</v>
      </c>
      <c r="R136" s="319">
        <f t="shared" si="22"/>
        <v>314</v>
      </c>
      <c r="S136" s="319">
        <f t="shared" si="22"/>
        <v>0</v>
      </c>
      <c r="T136" s="144"/>
      <c r="U136" s="320"/>
      <c r="V136" s="320"/>
      <c r="W136" s="320"/>
      <c r="X136" s="322"/>
      <c r="Y136" s="323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</row>
    <row r="137" spans="1:49" s="9" customFormat="1" ht="22.5" customHeight="1">
      <c r="A137" s="160" t="s">
        <v>447</v>
      </c>
      <c r="B137" s="150" t="s">
        <v>1233</v>
      </c>
      <c r="C137" s="319">
        <f t="shared" si="20"/>
        <v>0</v>
      </c>
      <c r="D137" s="319">
        <f t="shared" si="21"/>
        <v>0</v>
      </c>
      <c r="E137" s="318">
        <v>0</v>
      </c>
      <c r="F137" s="318">
        <v>0</v>
      </c>
      <c r="G137" s="318">
        <v>0</v>
      </c>
      <c r="H137" s="318">
        <v>0</v>
      </c>
      <c r="I137" s="318">
        <v>0</v>
      </c>
      <c r="J137" s="318">
        <v>0</v>
      </c>
      <c r="K137" s="318">
        <v>0</v>
      </c>
      <c r="L137" s="318">
        <v>0</v>
      </c>
      <c r="M137" s="318">
        <v>0</v>
      </c>
      <c r="N137" s="318">
        <v>0</v>
      </c>
      <c r="O137" s="318">
        <v>0</v>
      </c>
      <c r="P137" s="318">
        <v>0</v>
      </c>
      <c r="Q137" s="318">
        <v>0</v>
      </c>
      <c r="R137" s="318">
        <v>0</v>
      </c>
      <c r="S137" s="318">
        <v>0</v>
      </c>
      <c r="T137" s="156"/>
      <c r="U137" s="249"/>
      <c r="V137" s="249"/>
      <c r="W137" s="249"/>
      <c r="X137" s="148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</row>
    <row r="138" spans="1:49" s="9" customFormat="1" ht="22.5" customHeight="1">
      <c r="A138" s="160" t="s">
        <v>448</v>
      </c>
      <c r="B138" s="150" t="s">
        <v>449</v>
      </c>
      <c r="C138" s="319">
        <f t="shared" si="20"/>
        <v>0</v>
      </c>
      <c r="D138" s="319">
        <f t="shared" si="21"/>
        <v>0</v>
      </c>
      <c r="E138" s="318">
        <v>0</v>
      </c>
      <c r="F138" s="318">
        <v>0</v>
      </c>
      <c r="G138" s="318">
        <v>0</v>
      </c>
      <c r="H138" s="318">
        <v>0</v>
      </c>
      <c r="I138" s="318">
        <v>0</v>
      </c>
      <c r="J138" s="318">
        <v>0</v>
      </c>
      <c r="K138" s="318">
        <v>0</v>
      </c>
      <c r="L138" s="318">
        <v>0</v>
      </c>
      <c r="M138" s="318">
        <v>0</v>
      </c>
      <c r="N138" s="318">
        <v>0</v>
      </c>
      <c r="O138" s="318">
        <v>0</v>
      </c>
      <c r="P138" s="318">
        <v>0</v>
      </c>
      <c r="Q138" s="318">
        <v>0</v>
      </c>
      <c r="R138" s="318">
        <v>0</v>
      </c>
      <c r="S138" s="318">
        <v>0</v>
      </c>
      <c r="T138" s="156"/>
      <c r="U138" s="249"/>
      <c r="V138" s="249"/>
      <c r="W138" s="249"/>
      <c r="X138" s="148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</row>
    <row r="139" spans="1:49" s="9" customFormat="1" ht="22.5" customHeight="1">
      <c r="A139" s="160" t="s">
        <v>450</v>
      </c>
      <c r="B139" s="150" t="s">
        <v>451</v>
      </c>
      <c r="C139" s="319">
        <f t="shared" si="20"/>
        <v>0</v>
      </c>
      <c r="D139" s="319">
        <f t="shared" si="21"/>
        <v>0</v>
      </c>
      <c r="E139" s="318">
        <v>0</v>
      </c>
      <c r="F139" s="318">
        <v>0</v>
      </c>
      <c r="G139" s="318">
        <v>0</v>
      </c>
      <c r="H139" s="318">
        <v>0</v>
      </c>
      <c r="I139" s="318">
        <v>0</v>
      </c>
      <c r="J139" s="318">
        <v>0</v>
      </c>
      <c r="K139" s="318">
        <v>0</v>
      </c>
      <c r="L139" s="318">
        <v>0</v>
      </c>
      <c r="M139" s="318">
        <v>0</v>
      </c>
      <c r="N139" s="318">
        <v>0</v>
      </c>
      <c r="O139" s="318">
        <v>0</v>
      </c>
      <c r="P139" s="318">
        <v>0</v>
      </c>
      <c r="Q139" s="318">
        <v>0</v>
      </c>
      <c r="R139" s="318">
        <v>0</v>
      </c>
      <c r="S139" s="318">
        <v>0</v>
      </c>
      <c r="T139" s="156"/>
      <c r="U139" s="249"/>
      <c r="V139" s="249"/>
      <c r="W139" s="249"/>
      <c r="X139" s="148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</row>
    <row r="140" spans="1:49" s="9" customFormat="1" ht="22.5" customHeight="1">
      <c r="A140" s="160" t="s">
        <v>452</v>
      </c>
      <c r="B140" s="150" t="s">
        <v>453</v>
      </c>
      <c r="C140" s="319">
        <f t="shared" si="20"/>
        <v>2</v>
      </c>
      <c r="D140" s="319">
        <f t="shared" si="21"/>
        <v>314</v>
      </c>
      <c r="E140" s="318">
        <v>0</v>
      </c>
      <c r="F140" s="318">
        <v>0</v>
      </c>
      <c r="G140" s="318">
        <v>0</v>
      </c>
      <c r="H140" s="318">
        <v>0</v>
      </c>
      <c r="I140" s="318">
        <v>0</v>
      </c>
      <c r="J140" s="318">
        <v>0</v>
      </c>
      <c r="K140" s="318">
        <v>0</v>
      </c>
      <c r="L140" s="318">
        <v>0</v>
      </c>
      <c r="M140" s="318">
        <v>0</v>
      </c>
      <c r="N140" s="318">
        <v>0</v>
      </c>
      <c r="O140" s="318">
        <v>0</v>
      </c>
      <c r="P140" s="318">
        <v>0</v>
      </c>
      <c r="Q140" s="318">
        <v>2</v>
      </c>
      <c r="R140" s="318">
        <v>314</v>
      </c>
      <c r="S140" s="318">
        <v>0</v>
      </c>
      <c r="T140" s="156"/>
      <c r="U140" s="249"/>
      <c r="V140" s="249"/>
      <c r="W140" s="249"/>
      <c r="X140" s="148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</row>
    <row r="141" spans="1:49" s="9" customFormat="1" ht="22.5" customHeight="1">
      <c r="A141" s="160" t="s">
        <v>454</v>
      </c>
      <c r="B141" s="150" t="s">
        <v>455</v>
      </c>
      <c r="C141" s="319">
        <f t="shared" si="20"/>
        <v>0</v>
      </c>
      <c r="D141" s="319">
        <f t="shared" si="21"/>
        <v>0</v>
      </c>
      <c r="E141" s="318">
        <v>0</v>
      </c>
      <c r="F141" s="318">
        <v>0</v>
      </c>
      <c r="G141" s="318">
        <v>0</v>
      </c>
      <c r="H141" s="318">
        <v>0</v>
      </c>
      <c r="I141" s="318">
        <v>0</v>
      </c>
      <c r="J141" s="318">
        <v>0</v>
      </c>
      <c r="K141" s="318">
        <v>0</v>
      </c>
      <c r="L141" s="318">
        <v>0</v>
      </c>
      <c r="M141" s="318">
        <v>0</v>
      </c>
      <c r="N141" s="318">
        <v>0</v>
      </c>
      <c r="O141" s="318">
        <v>0</v>
      </c>
      <c r="P141" s="318">
        <v>0</v>
      </c>
      <c r="Q141" s="318">
        <v>0</v>
      </c>
      <c r="R141" s="318">
        <v>0</v>
      </c>
      <c r="S141" s="318">
        <v>0</v>
      </c>
      <c r="T141" s="156"/>
      <c r="U141" s="249"/>
      <c r="V141" s="249"/>
      <c r="W141" s="249"/>
      <c r="X141" s="148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</row>
    <row r="142" spans="1:49" s="9" customFormat="1" ht="22.5" customHeight="1">
      <c r="A142" s="160" t="s">
        <v>456</v>
      </c>
      <c r="B142" s="150" t="s">
        <v>457</v>
      </c>
      <c r="C142" s="319">
        <f t="shared" si="20"/>
        <v>7</v>
      </c>
      <c r="D142" s="319">
        <f t="shared" si="21"/>
        <v>180</v>
      </c>
      <c r="E142" s="318">
        <v>1</v>
      </c>
      <c r="F142" s="318">
        <v>3</v>
      </c>
      <c r="G142" s="318">
        <v>3</v>
      </c>
      <c r="H142" s="318">
        <v>19</v>
      </c>
      <c r="I142" s="318">
        <v>0</v>
      </c>
      <c r="J142" s="318">
        <v>0</v>
      </c>
      <c r="K142" s="318">
        <v>1</v>
      </c>
      <c r="L142" s="318">
        <v>20</v>
      </c>
      <c r="M142" s="318">
        <v>1</v>
      </c>
      <c r="N142" s="318">
        <v>42</v>
      </c>
      <c r="O142" s="318">
        <v>1</v>
      </c>
      <c r="P142" s="318">
        <v>96</v>
      </c>
      <c r="Q142" s="318">
        <v>0</v>
      </c>
      <c r="R142" s="318">
        <v>0</v>
      </c>
      <c r="S142" s="318">
        <v>0</v>
      </c>
      <c r="T142" s="156"/>
      <c r="U142" s="249"/>
      <c r="V142" s="249"/>
      <c r="W142" s="249"/>
      <c r="X142" s="148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</row>
    <row r="143" spans="1:49" s="9" customFormat="1" ht="22.5" customHeight="1">
      <c r="A143" s="160" t="s">
        <v>458</v>
      </c>
      <c r="B143" s="150" t="s">
        <v>459</v>
      </c>
      <c r="C143" s="319">
        <f t="shared" si="20"/>
        <v>11</v>
      </c>
      <c r="D143" s="319">
        <f t="shared" si="21"/>
        <v>120</v>
      </c>
      <c r="E143" s="318">
        <v>4</v>
      </c>
      <c r="F143" s="318">
        <v>8</v>
      </c>
      <c r="G143" s="318">
        <v>4</v>
      </c>
      <c r="H143" s="318">
        <v>27</v>
      </c>
      <c r="I143" s="318">
        <v>1</v>
      </c>
      <c r="J143" s="318">
        <v>11</v>
      </c>
      <c r="K143" s="318">
        <v>1</v>
      </c>
      <c r="L143" s="318">
        <v>24</v>
      </c>
      <c r="M143" s="318">
        <v>0</v>
      </c>
      <c r="N143" s="318">
        <v>0</v>
      </c>
      <c r="O143" s="318">
        <v>1</v>
      </c>
      <c r="P143" s="318">
        <v>50</v>
      </c>
      <c r="Q143" s="318">
        <v>0</v>
      </c>
      <c r="R143" s="318">
        <v>0</v>
      </c>
      <c r="S143" s="318">
        <v>0</v>
      </c>
      <c r="T143" s="156"/>
      <c r="U143" s="249"/>
      <c r="V143" s="249"/>
      <c r="W143" s="249"/>
      <c r="X143" s="148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</row>
    <row r="144" spans="1:49" s="12" customFormat="1" ht="22.5" customHeight="1">
      <c r="A144" s="142">
        <v>23</v>
      </c>
      <c r="B144" s="143" t="s">
        <v>1155</v>
      </c>
      <c r="C144" s="319">
        <f>SUM(C145:C151)</f>
        <v>9</v>
      </c>
      <c r="D144" s="319">
        <f aca="true" t="shared" si="23" ref="D144:S144">SUM(D145:D151)</f>
        <v>53</v>
      </c>
      <c r="E144" s="319">
        <f t="shared" si="23"/>
        <v>5</v>
      </c>
      <c r="F144" s="319">
        <f t="shared" si="23"/>
        <v>13</v>
      </c>
      <c r="G144" s="319">
        <f t="shared" si="23"/>
        <v>2</v>
      </c>
      <c r="H144" s="319">
        <f t="shared" si="23"/>
        <v>16</v>
      </c>
      <c r="I144" s="319">
        <f t="shared" si="23"/>
        <v>2</v>
      </c>
      <c r="J144" s="319">
        <f t="shared" si="23"/>
        <v>24</v>
      </c>
      <c r="K144" s="319">
        <f t="shared" si="23"/>
        <v>0</v>
      </c>
      <c r="L144" s="319">
        <f t="shared" si="23"/>
        <v>0</v>
      </c>
      <c r="M144" s="319">
        <f t="shared" si="23"/>
        <v>0</v>
      </c>
      <c r="N144" s="319">
        <f t="shared" si="23"/>
        <v>0</v>
      </c>
      <c r="O144" s="319">
        <f t="shared" si="23"/>
        <v>0</v>
      </c>
      <c r="P144" s="319">
        <f t="shared" si="23"/>
        <v>0</v>
      </c>
      <c r="Q144" s="319">
        <f t="shared" si="23"/>
        <v>0</v>
      </c>
      <c r="R144" s="319">
        <f t="shared" si="23"/>
        <v>0</v>
      </c>
      <c r="S144" s="319">
        <f t="shared" si="23"/>
        <v>0</v>
      </c>
      <c r="T144" s="144"/>
      <c r="U144" s="320"/>
      <c r="V144" s="320"/>
      <c r="W144" s="320"/>
      <c r="X144" s="322"/>
      <c r="Y144" s="323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</row>
    <row r="145" spans="1:49" s="9" customFormat="1" ht="22.5" customHeight="1">
      <c r="A145" s="160" t="s">
        <v>460</v>
      </c>
      <c r="B145" s="150" t="s">
        <v>1233</v>
      </c>
      <c r="C145" s="319">
        <f t="shared" si="20"/>
        <v>0</v>
      </c>
      <c r="D145" s="319">
        <f t="shared" si="21"/>
        <v>0</v>
      </c>
      <c r="E145" s="318">
        <v>0</v>
      </c>
      <c r="F145" s="318">
        <v>0</v>
      </c>
      <c r="G145" s="318">
        <v>0</v>
      </c>
      <c r="H145" s="318">
        <v>0</v>
      </c>
      <c r="I145" s="318">
        <v>0</v>
      </c>
      <c r="J145" s="318">
        <v>0</v>
      </c>
      <c r="K145" s="318">
        <v>0</v>
      </c>
      <c r="L145" s="318">
        <v>0</v>
      </c>
      <c r="M145" s="318">
        <v>0</v>
      </c>
      <c r="N145" s="318">
        <v>0</v>
      </c>
      <c r="O145" s="318">
        <v>0</v>
      </c>
      <c r="P145" s="318">
        <v>0</v>
      </c>
      <c r="Q145" s="318">
        <v>0</v>
      </c>
      <c r="R145" s="318">
        <v>0</v>
      </c>
      <c r="S145" s="318">
        <v>0</v>
      </c>
      <c r="T145" s="156"/>
      <c r="U145" s="249"/>
      <c r="V145" s="249"/>
      <c r="W145" s="249"/>
      <c r="X145" s="148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</row>
    <row r="146" spans="1:49" s="9" customFormat="1" ht="22.5" customHeight="1">
      <c r="A146" s="160" t="s">
        <v>461</v>
      </c>
      <c r="B146" s="150" t="s">
        <v>462</v>
      </c>
      <c r="C146" s="319">
        <f t="shared" si="20"/>
        <v>0</v>
      </c>
      <c r="D146" s="319">
        <f t="shared" si="21"/>
        <v>0</v>
      </c>
      <c r="E146" s="318">
        <v>0</v>
      </c>
      <c r="F146" s="318">
        <v>0</v>
      </c>
      <c r="G146" s="318">
        <v>0</v>
      </c>
      <c r="H146" s="318">
        <v>0</v>
      </c>
      <c r="I146" s="318">
        <v>0</v>
      </c>
      <c r="J146" s="318">
        <v>0</v>
      </c>
      <c r="K146" s="318">
        <v>0</v>
      </c>
      <c r="L146" s="318">
        <v>0</v>
      </c>
      <c r="M146" s="318">
        <v>0</v>
      </c>
      <c r="N146" s="318">
        <v>0</v>
      </c>
      <c r="O146" s="318">
        <v>0</v>
      </c>
      <c r="P146" s="318">
        <v>0</v>
      </c>
      <c r="Q146" s="318">
        <v>0</v>
      </c>
      <c r="R146" s="318">
        <v>0</v>
      </c>
      <c r="S146" s="318">
        <v>0</v>
      </c>
      <c r="T146" s="156"/>
      <c r="U146" s="249"/>
      <c r="V146" s="249"/>
      <c r="W146" s="249"/>
      <c r="X146" s="148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</row>
    <row r="147" spans="1:49" s="9" customFormat="1" ht="22.5" customHeight="1">
      <c r="A147" s="160" t="s">
        <v>463</v>
      </c>
      <c r="B147" s="178" t="s">
        <v>464</v>
      </c>
      <c r="C147" s="319">
        <f t="shared" si="20"/>
        <v>0</v>
      </c>
      <c r="D147" s="319">
        <f t="shared" si="21"/>
        <v>0</v>
      </c>
      <c r="E147" s="318">
        <v>0</v>
      </c>
      <c r="F147" s="318">
        <v>0</v>
      </c>
      <c r="G147" s="318">
        <v>0</v>
      </c>
      <c r="H147" s="318">
        <v>0</v>
      </c>
      <c r="I147" s="318">
        <v>0</v>
      </c>
      <c r="J147" s="318">
        <v>0</v>
      </c>
      <c r="K147" s="318">
        <v>0</v>
      </c>
      <c r="L147" s="318">
        <v>0</v>
      </c>
      <c r="M147" s="318">
        <v>0</v>
      </c>
      <c r="N147" s="318">
        <v>0</v>
      </c>
      <c r="O147" s="318">
        <v>0</v>
      </c>
      <c r="P147" s="318">
        <v>0</v>
      </c>
      <c r="Q147" s="318">
        <v>0</v>
      </c>
      <c r="R147" s="318">
        <v>0</v>
      </c>
      <c r="S147" s="318">
        <v>0</v>
      </c>
      <c r="T147" s="156"/>
      <c r="U147" s="249"/>
      <c r="V147" s="249"/>
      <c r="W147" s="249"/>
      <c r="X147" s="148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</row>
    <row r="148" spans="1:49" s="9" customFormat="1" ht="22.5" customHeight="1">
      <c r="A148" s="160" t="s">
        <v>465</v>
      </c>
      <c r="B148" s="178" t="s">
        <v>466</v>
      </c>
      <c r="C148" s="319">
        <f t="shared" si="20"/>
        <v>1</v>
      </c>
      <c r="D148" s="319">
        <f t="shared" si="21"/>
        <v>10</v>
      </c>
      <c r="E148" s="318">
        <v>0</v>
      </c>
      <c r="F148" s="318">
        <v>0</v>
      </c>
      <c r="G148" s="318">
        <v>0</v>
      </c>
      <c r="H148" s="318">
        <v>0</v>
      </c>
      <c r="I148" s="318">
        <v>1</v>
      </c>
      <c r="J148" s="318">
        <v>10</v>
      </c>
      <c r="K148" s="318">
        <v>0</v>
      </c>
      <c r="L148" s="318">
        <v>0</v>
      </c>
      <c r="M148" s="318">
        <v>0</v>
      </c>
      <c r="N148" s="318">
        <v>0</v>
      </c>
      <c r="O148" s="318">
        <v>0</v>
      </c>
      <c r="P148" s="318">
        <v>0</v>
      </c>
      <c r="Q148" s="318">
        <v>0</v>
      </c>
      <c r="R148" s="318">
        <v>0</v>
      </c>
      <c r="S148" s="318">
        <v>0</v>
      </c>
      <c r="T148" s="156"/>
      <c r="U148" s="249"/>
      <c r="V148" s="249"/>
      <c r="W148" s="249"/>
      <c r="X148" s="148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</row>
    <row r="149" spans="1:49" s="9" customFormat="1" ht="22.5" customHeight="1">
      <c r="A149" s="160" t="s">
        <v>467</v>
      </c>
      <c r="B149" s="150" t="s">
        <v>468</v>
      </c>
      <c r="C149" s="319">
        <f t="shared" si="20"/>
        <v>0</v>
      </c>
      <c r="D149" s="319">
        <f t="shared" si="21"/>
        <v>0</v>
      </c>
      <c r="E149" s="318">
        <v>0</v>
      </c>
      <c r="F149" s="318">
        <v>0</v>
      </c>
      <c r="G149" s="318">
        <v>0</v>
      </c>
      <c r="H149" s="318">
        <v>0</v>
      </c>
      <c r="I149" s="318">
        <v>0</v>
      </c>
      <c r="J149" s="318">
        <v>0</v>
      </c>
      <c r="K149" s="318">
        <v>0</v>
      </c>
      <c r="L149" s="318">
        <v>0</v>
      </c>
      <c r="M149" s="318">
        <v>0</v>
      </c>
      <c r="N149" s="318">
        <v>0</v>
      </c>
      <c r="O149" s="318">
        <v>0</v>
      </c>
      <c r="P149" s="318">
        <v>0</v>
      </c>
      <c r="Q149" s="318">
        <v>0</v>
      </c>
      <c r="R149" s="318">
        <v>0</v>
      </c>
      <c r="S149" s="318">
        <v>0</v>
      </c>
      <c r="T149" s="156"/>
      <c r="U149" s="249"/>
      <c r="V149" s="249"/>
      <c r="W149" s="249"/>
      <c r="X149" s="148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</row>
    <row r="150" spans="1:49" s="9" customFormat="1" ht="22.5" customHeight="1">
      <c r="A150" s="160" t="s">
        <v>469</v>
      </c>
      <c r="B150" s="150" t="s">
        <v>470</v>
      </c>
      <c r="C150" s="319">
        <f t="shared" si="20"/>
        <v>6</v>
      </c>
      <c r="D150" s="319">
        <f t="shared" si="21"/>
        <v>32</v>
      </c>
      <c r="E150" s="318">
        <v>4</v>
      </c>
      <c r="F150" s="318">
        <v>9</v>
      </c>
      <c r="G150" s="318">
        <v>1</v>
      </c>
      <c r="H150" s="318">
        <v>9</v>
      </c>
      <c r="I150" s="318">
        <v>1</v>
      </c>
      <c r="J150" s="318">
        <v>14</v>
      </c>
      <c r="K150" s="318">
        <v>0</v>
      </c>
      <c r="L150" s="318">
        <v>0</v>
      </c>
      <c r="M150" s="318">
        <v>0</v>
      </c>
      <c r="N150" s="318">
        <v>0</v>
      </c>
      <c r="O150" s="318">
        <v>0</v>
      </c>
      <c r="P150" s="318">
        <v>0</v>
      </c>
      <c r="Q150" s="318">
        <v>0</v>
      </c>
      <c r="R150" s="318">
        <v>0</v>
      </c>
      <c r="S150" s="318">
        <v>0</v>
      </c>
      <c r="T150" s="156"/>
      <c r="U150" s="249"/>
      <c r="V150" s="249"/>
      <c r="W150" s="249"/>
      <c r="X150" s="148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</row>
    <row r="151" spans="1:49" s="9" customFormat="1" ht="22.5" customHeight="1">
      <c r="A151" s="160" t="s">
        <v>471</v>
      </c>
      <c r="B151" s="150" t="s">
        <v>472</v>
      </c>
      <c r="C151" s="319">
        <f t="shared" si="20"/>
        <v>2</v>
      </c>
      <c r="D151" s="319">
        <f t="shared" si="21"/>
        <v>11</v>
      </c>
      <c r="E151" s="318">
        <v>1</v>
      </c>
      <c r="F151" s="318">
        <v>4</v>
      </c>
      <c r="G151" s="318">
        <v>1</v>
      </c>
      <c r="H151" s="318">
        <v>7</v>
      </c>
      <c r="I151" s="318">
        <v>0</v>
      </c>
      <c r="J151" s="318">
        <v>0</v>
      </c>
      <c r="K151" s="318">
        <v>0</v>
      </c>
      <c r="L151" s="318">
        <v>0</v>
      </c>
      <c r="M151" s="318">
        <v>0</v>
      </c>
      <c r="N151" s="318">
        <v>0</v>
      </c>
      <c r="O151" s="318">
        <v>0</v>
      </c>
      <c r="P151" s="318">
        <v>0</v>
      </c>
      <c r="Q151" s="318">
        <v>0</v>
      </c>
      <c r="R151" s="318">
        <v>0</v>
      </c>
      <c r="S151" s="318">
        <v>0</v>
      </c>
      <c r="T151" s="156"/>
      <c r="U151" s="249"/>
      <c r="V151" s="249"/>
      <c r="W151" s="249"/>
      <c r="X151" s="148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</row>
    <row r="152" spans="1:49" s="12" customFormat="1" ht="22.5" customHeight="1">
      <c r="A152" s="142">
        <v>24</v>
      </c>
      <c r="B152" s="143" t="s">
        <v>1156</v>
      </c>
      <c r="C152" s="319">
        <f>SUM(C153:C162)</f>
        <v>119</v>
      </c>
      <c r="D152" s="319">
        <f aca="true" t="shared" si="24" ref="D152:S152">SUM(D153:D162)</f>
        <v>839</v>
      </c>
      <c r="E152" s="319">
        <f t="shared" si="24"/>
        <v>75</v>
      </c>
      <c r="F152" s="319">
        <f t="shared" si="24"/>
        <v>182</v>
      </c>
      <c r="G152" s="319">
        <f t="shared" si="24"/>
        <v>28</v>
      </c>
      <c r="H152" s="319">
        <f t="shared" si="24"/>
        <v>183</v>
      </c>
      <c r="I152" s="319">
        <f t="shared" si="24"/>
        <v>6</v>
      </c>
      <c r="J152" s="319">
        <f t="shared" si="24"/>
        <v>99</v>
      </c>
      <c r="K152" s="319">
        <f t="shared" si="24"/>
        <v>4</v>
      </c>
      <c r="L152" s="319">
        <f t="shared" si="24"/>
        <v>102</v>
      </c>
      <c r="M152" s="319">
        <f t="shared" si="24"/>
        <v>5</v>
      </c>
      <c r="N152" s="319">
        <f t="shared" si="24"/>
        <v>204</v>
      </c>
      <c r="O152" s="319">
        <f t="shared" si="24"/>
        <v>1</v>
      </c>
      <c r="P152" s="319">
        <f t="shared" si="24"/>
        <v>69</v>
      </c>
      <c r="Q152" s="319">
        <f t="shared" si="24"/>
        <v>0</v>
      </c>
      <c r="R152" s="319">
        <f t="shared" si="24"/>
        <v>0</v>
      </c>
      <c r="S152" s="319">
        <f t="shared" si="24"/>
        <v>0</v>
      </c>
      <c r="T152" s="144"/>
      <c r="U152" s="320"/>
      <c r="V152" s="320"/>
      <c r="W152" s="320"/>
      <c r="X152" s="322"/>
      <c r="Y152" s="323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</row>
    <row r="153" spans="1:49" s="9" customFormat="1" ht="22.5" customHeight="1">
      <c r="A153" s="160" t="s">
        <v>473</v>
      </c>
      <c r="B153" s="150" t="s">
        <v>1233</v>
      </c>
      <c r="C153" s="319">
        <f t="shared" si="20"/>
        <v>7</v>
      </c>
      <c r="D153" s="319">
        <f t="shared" si="21"/>
        <v>13</v>
      </c>
      <c r="E153" s="318">
        <v>7</v>
      </c>
      <c r="F153" s="318">
        <v>13</v>
      </c>
      <c r="G153" s="318">
        <v>0</v>
      </c>
      <c r="H153" s="318">
        <v>0</v>
      </c>
      <c r="I153" s="318">
        <v>0</v>
      </c>
      <c r="J153" s="318">
        <v>0</v>
      </c>
      <c r="K153" s="318">
        <v>0</v>
      </c>
      <c r="L153" s="318">
        <v>0</v>
      </c>
      <c r="M153" s="318">
        <v>0</v>
      </c>
      <c r="N153" s="318">
        <v>0</v>
      </c>
      <c r="O153" s="318">
        <v>0</v>
      </c>
      <c r="P153" s="318">
        <v>0</v>
      </c>
      <c r="Q153" s="318">
        <v>0</v>
      </c>
      <c r="R153" s="318">
        <v>0</v>
      </c>
      <c r="S153" s="318">
        <v>0</v>
      </c>
      <c r="T153" s="156"/>
      <c r="U153" s="249"/>
      <c r="V153" s="249"/>
      <c r="W153" s="249"/>
      <c r="X153" s="148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</row>
    <row r="154" spans="1:49" s="9" customFormat="1" ht="22.5" customHeight="1">
      <c r="A154" s="160" t="s">
        <v>474</v>
      </c>
      <c r="B154" s="150" t="s">
        <v>475</v>
      </c>
      <c r="C154" s="319">
        <f t="shared" si="20"/>
        <v>0</v>
      </c>
      <c r="D154" s="319">
        <f t="shared" si="21"/>
        <v>0</v>
      </c>
      <c r="E154" s="318">
        <v>0</v>
      </c>
      <c r="F154" s="318">
        <v>0</v>
      </c>
      <c r="G154" s="318">
        <v>0</v>
      </c>
      <c r="H154" s="318">
        <v>0</v>
      </c>
      <c r="I154" s="318">
        <v>0</v>
      </c>
      <c r="J154" s="318">
        <v>0</v>
      </c>
      <c r="K154" s="318">
        <v>0</v>
      </c>
      <c r="L154" s="318">
        <v>0</v>
      </c>
      <c r="M154" s="318">
        <v>0</v>
      </c>
      <c r="N154" s="318">
        <v>0</v>
      </c>
      <c r="O154" s="318">
        <v>0</v>
      </c>
      <c r="P154" s="318">
        <v>0</v>
      </c>
      <c r="Q154" s="318">
        <v>0</v>
      </c>
      <c r="R154" s="318">
        <v>0</v>
      </c>
      <c r="S154" s="318">
        <v>0</v>
      </c>
      <c r="T154" s="156"/>
      <c r="U154" s="249"/>
      <c r="V154" s="249"/>
      <c r="W154" s="249"/>
      <c r="X154" s="148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</row>
    <row r="155" spans="1:49" s="9" customFormat="1" ht="22.5" customHeight="1">
      <c r="A155" s="160" t="s">
        <v>476</v>
      </c>
      <c r="B155" s="150" t="s">
        <v>477</v>
      </c>
      <c r="C155" s="319">
        <f t="shared" si="20"/>
        <v>9</v>
      </c>
      <c r="D155" s="319">
        <f t="shared" si="21"/>
        <v>50</v>
      </c>
      <c r="E155" s="318">
        <v>6</v>
      </c>
      <c r="F155" s="318">
        <v>12</v>
      </c>
      <c r="G155" s="318">
        <v>2</v>
      </c>
      <c r="H155" s="318">
        <v>15</v>
      </c>
      <c r="I155" s="318">
        <v>0</v>
      </c>
      <c r="J155" s="318">
        <v>0</v>
      </c>
      <c r="K155" s="318">
        <v>1</v>
      </c>
      <c r="L155" s="318">
        <v>23</v>
      </c>
      <c r="M155" s="318">
        <v>0</v>
      </c>
      <c r="N155" s="318">
        <v>0</v>
      </c>
      <c r="O155" s="318">
        <v>0</v>
      </c>
      <c r="P155" s="318">
        <v>0</v>
      </c>
      <c r="Q155" s="318">
        <v>0</v>
      </c>
      <c r="R155" s="318">
        <v>0</v>
      </c>
      <c r="S155" s="318">
        <v>0</v>
      </c>
      <c r="T155" s="156"/>
      <c r="U155" s="249"/>
      <c r="V155" s="249"/>
      <c r="W155" s="249"/>
      <c r="X155" s="148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</row>
    <row r="156" spans="1:49" s="9" customFormat="1" ht="22.5" customHeight="1">
      <c r="A156" s="149" t="s">
        <v>478</v>
      </c>
      <c r="B156" s="151" t="s">
        <v>479</v>
      </c>
      <c r="C156" s="319">
        <f t="shared" si="20"/>
        <v>5</v>
      </c>
      <c r="D156" s="319">
        <f t="shared" si="21"/>
        <v>46</v>
      </c>
      <c r="E156" s="318">
        <v>2</v>
      </c>
      <c r="F156" s="318">
        <v>4</v>
      </c>
      <c r="G156" s="318">
        <v>2</v>
      </c>
      <c r="H156" s="318">
        <v>15</v>
      </c>
      <c r="I156" s="318">
        <v>0</v>
      </c>
      <c r="J156" s="318">
        <v>0</v>
      </c>
      <c r="K156" s="318">
        <v>1</v>
      </c>
      <c r="L156" s="318">
        <v>27</v>
      </c>
      <c r="M156" s="318">
        <v>0</v>
      </c>
      <c r="N156" s="318">
        <v>0</v>
      </c>
      <c r="O156" s="318">
        <v>0</v>
      </c>
      <c r="P156" s="318">
        <v>0</v>
      </c>
      <c r="Q156" s="318">
        <v>0</v>
      </c>
      <c r="R156" s="318">
        <v>0</v>
      </c>
      <c r="S156" s="318">
        <v>0</v>
      </c>
      <c r="T156" s="156"/>
      <c r="U156" s="249"/>
      <c r="V156" s="249"/>
      <c r="W156" s="249"/>
      <c r="X156" s="148"/>
      <c r="Y156" s="157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</row>
    <row r="157" spans="1:49" s="9" customFormat="1" ht="22.5" customHeight="1">
      <c r="A157" s="160" t="s">
        <v>480</v>
      </c>
      <c r="B157" s="150" t="s">
        <v>481</v>
      </c>
      <c r="C157" s="319">
        <f t="shared" si="20"/>
        <v>53</v>
      </c>
      <c r="D157" s="319">
        <f t="shared" si="21"/>
        <v>397</v>
      </c>
      <c r="E157" s="318">
        <v>37</v>
      </c>
      <c r="F157" s="318">
        <v>99</v>
      </c>
      <c r="G157" s="318">
        <v>9</v>
      </c>
      <c r="H157" s="318">
        <v>52</v>
      </c>
      <c r="I157" s="318">
        <v>3</v>
      </c>
      <c r="J157" s="318">
        <v>48</v>
      </c>
      <c r="K157" s="318">
        <v>0</v>
      </c>
      <c r="L157" s="318">
        <v>0</v>
      </c>
      <c r="M157" s="318">
        <v>3</v>
      </c>
      <c r="N157" s="318">
        <v>129</v>
      </c>
      <c r="O157" s="318">
        <v>1</v>
      </c>
      <c r="P157" s="318">
        <v>69</v>
      </c>
      <c r="Q157" s="318">
        <v>0</v>
      </c>
      <c r="R157" s="318">
        <v>0</v>
      </c>
      <c r="S157" s="318">
        <v>0</v>
      </c>
      <c r="T157" s="156"/>
      <c r="U157" s="249"/>
      <c r="V157" s="249"/>
      <c r="W157" s="249"/>
      <c r="X157" s="148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</row>
    <row r="158" spans="1:49" s="9" customFormat="1" ht="22.5" customHeight="1">
      <c r="A158" s="160" t="s">
        <v>482</v>
      </c>
      <c r="B158" s="150" t="s">
        <v>483</v>
      </c>
      <c r="C158" s="319">
        <f t="shared" si="20"/>
        <v>9</v>
      </c>
      <c r="D158" s="319">
        <f t="shared" si="21"/>
        <v>52</v>
      </c>
      <c r="E158" s="318">
        <v>4</v>
      </c>
      <c r="F158" s="318">
        <v>11</v>
      </c>
      <c r="G158" s="318">
        <v>4</v>
      </c>
      <c r="H158" s="318">
        <v>26</v>
      </c>
      <c r="I158" s="318">
        <v>1</v>
      </c>
      <c r="J158" s="318">
        <v>15</v>
      </c>
      <c r="K158" s="318">
        <v>0</v>
      </c>
      <c r="L158" s="318">
        <v>0</v>
      </c>
      <c r="M158" s="318">
        <v>0</v>
      </c>
      <c r="N158" s="318">
        <v>0</v>
      </c>
      <c r="O158" s="318">
        <v>0</v>
      </c>
      <c r="P158" s="318">
        <v>0</v>
      </c>
      <c r="Q158" s="318">
        <v>0</v>
      </c>
      <c r="R158" s="318">
        <v>0</v>
      </c>
      <c r="S158" s="318">
        <v>0</v>
      </c>
      <c r="T158" s="156"/>
      <c r="U158" s="249"/>
      <c r="V158" s="249"/>
      <c r="W158" s="249"/>
      <c r="X158" s="148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</row>
    <row r="159" spans="1:49" s="9" customFormat="1" ht="22.5" customHeight="1">
      <c r="A159" s="149" t="s">
        <v>484</v>
      </c>
      <c r="B159" s="151" t="s">
        <v>485</v>
      </c>
      <c r="C159" s="319">
        <f t="shared" si="20"/>
        <v>27</v>
      </c>
      <c r="D159" s="319">
        <f t="shared" si="21"/>
        <v>210</v>
      </c>
      <c r="E159" s="318">
        <v>14</v>
      </c>
      <c r="F159" s="318">
        <v>30</v>
      </c>
      <c r="G159" s="318">
        <v>8</v>
      </c>
      <c r="H159" s="318">
        <v>53</v>
      </c>
      <c r="I159" s="318">
        <v>2</v>
      </c>
      <c r="J159" s="318">
        <v>36</v>
      </c>
      <c r="K159" s="318">
        <v>2</v>
      </c>
      <c r="L159" s="318">
        <v>52</v>
      </c>
      <c r="M159" s="318">
        <v>1</v>
      </c>
      <c r="N159" s="318">
        <v>39</v>
      </c>
      <c r="O159" s="318">
        <v>0</v>
      </c>
      <c r="P159" s="318">
        <v>0</v>
      </c>
      <c r="Q159" s="318">
        <v>0</v>
      </c>
      <c r="R159" s="318">
        <v>0</v>
      </c>
      <c r="S159" s="318">
        <v>0</v>
      </c>
      <c r="T159" s="156"/>
      <c r="U159" s="249"/>
      <c r="V159" s="249"/>
      <c r="W159" s="249"/>
      <c r="X159" s="148"/>
      <c r="Y159" s="157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</row>
    <row r="160" spans="1:49" s="9" customFormat="1" ht="22.5" customHeight="1">
      <c r="A160" s="160" t="s">
        <v>486</v>
      </c>
      <c r="B160" s="150" t="s">
        <v>487</v>
      </c>
      <c r="C160" s="319">
        <f t="shared" si="20"/>
        <v>2</v>
      </c>
      <c r="D160" s="319">
        <f t="shared" si="21"/>
        <v>12</v>
      </c>
      <c r="E160" s="318">
        <v>1</v>
      </c>
      <c r="F160" s="318">
        <v>3</v>
      </c>
      <c r="G160" s="318">
        <v>1</v>
      </c>
      <c r="H160" s="318">
        <v>9</v>
      </c>
      <c r="I160" s="318">
        <v>0</v>
      </c>
      <c r="J160" s="318">
        <v>0</v>
      </c>
      <c r="K160" s="318">
        <v>0</v>
      </c>
      <c r="L160" s="318">
        <v>0</v>
      </c>
      <c r="M160" s="318">
        <v>0</v>
      </c>
      <c r="N160" s="318">
        <v>0</v>
      </c>
      <c r="O160" s="318">
        <v>0</v>
      </c>
      <c r="P160" s="318">
        <v>0</v>
      </c>
      <c r="Q160" s="318">
        <v>0</v>
      </c>
      <c r="R160" s="318">
        <v>0</v>
      </c>
      <c r="S160" s="318">
        <v>0</v>
      </c>
      <c r="T160" s="156"/>
      <c r="U160" s="249"/>
      <c r="V160" s="249"/>
      <c r="W160" s="249"/>
      <c r="X160" s="148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</row>
    <row r="161" spans="1:49" s="9" customFormat="1" ht="22.5" customHeight="1">
      <c r="A161" s="160" t="s">
        <v>488</v>
      </c>
      <c r="B161" s="150" t="s">
        <v>489</v>
      </c>
      <c r="C161" s="319">
        <f t="shared" si="20"/>
        <v>3</v>
      </c>
      <c r="D161" s="319">
        <f t="shared" si="21"/>
        <v>6</v>
      </c>
      <c r="E161" s="318">
        <v>3</v>
      </c>
      <c r="F161" s="318">
        <v>6</v>
      </c>
      <c r="G161" s="318">
        <v>0</v>
      </c>
      <c r="H161" s="318">
        <v>0</v>
      </c>
      <c r="I161" s="318">
        <v>0</v>
      </c>
      <c r="J161" s="318">
        <v>0</v>
      </c>
      <c r="K161" s="318">
        <v>0</v>
      </c>
      <c r="L161" s="318">
        <v>0</v>
      </c>
      <c r="M161" s="318">
        <v>0</v>
      </c>
      <c r="N161" s="318">
        <v>0</v>
      </c>
      <c r="O161" s="318">
        <v>0</v>
      </c>
      <c r="P161" s="318">
        <v>0</v>
      </c>
      <c r="Q161" s="318">
        <v>0</v>
      </c>
      <c r="R161" s="318">
        <v>0</v>
      </c>
      <c r="S161" s="318">
        <v>0</v>
      </c>
      <c r="T161" s="156"/>
      <c r="U161" s="249"/>
      <c r="V161" s="249"/>
      <c r="W161" s="249"/>
      <c r="X161" s="148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</row>
    <row r="162" spans="1:49" s="9" customFormat="1" ht="22.5" customHeight="1">
      <c r="A162" s="160" t="s">
        <v>490</v>
      </c>
      <c r="B162" s="150" t="s">
        <v>491</v>
      </c>
      <c r="C162" s="319">
        <f t="shared" si="20"/>
        <v>4</v>
      </c>
      <c r="D162" s="319">
        <f t="shared" si="21"/>
        <v>53</v>
      </c>
      <c r="E162" s="318">
        <v>1</v>
      </c>
      <c r="F162" s="318">
        <v>4</v>
      </c>
      <c r="G162" s="318">
        <v>2</v>
      </c>
      <c r="H162" s="318">
        <v>13</v>
      </c>
      <c r="I162" s="318">
        <v>0</v>
      </c>
      <c r="J162" s="318">
        <v>0</v>
      </c>
      <c r="K162" s="318">
        <v>0</v>
      </c>
      <c r="L162" s="318">
        <v>0</v>
      </c>
      <c r="M162" s="318">
        <v>1</v>
      </c>
      <c r="N162" s="318">
        <v>36</v>
      </c>
      <c r="O162" s="318">
        <v>0</v>
      </c>
      <c r="P162" s="318">
        <v>0</v>
      </c>
      <c r="Q162" s="318">
        <v>0</v>
      </c>
      <c r="R162" s="318">
        <v>0</v>
      </c>
      <c r="S162" s="318">
        <v>0</v>
      </c>
      <c r="T162" s="156"/>
      <c r="U162" s="249"/>
      <c r="V162" s="249"/>
      <c r="W162" s="249"/>
      <c r="X162" s="148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</row>
    <row r="163" spans="1:49" s="12" customFormat="1" ht="22.5" customHeight="1">
      <c r="A163" s="142">
        <v>25</v>
      </c>
      <c r="B163" s="143" t="s">
        <v>1157</v>
      </c>
      <c r="C163" s="319">
        <f>SUM(C164:C166,C174:C175)</f>
        <v>23</v>
      </c>
      <c r="D163" s="319">
        <f aca="true" t="shared" si="25" ref="D163:S163">SUM(D164:D166,D174:D175)</f>
        <v>532</v>
      </c>
      <c r="E163" s="319">
        <f t="shared" si="25"/>
        <v>11</v>
      </c>
      <c r="F163" s="319">
        <f t="shared" si="25"/>
        <v>29</v>
      </c>
      <c r="G163" s="319">
        <f t="shared" si="25"/>
        <v>5</v>
      </c>
      <c r="H163" s="319">
        <f t="shared" si="25"/>
        <v>31</v>
      </c>
      <c r="I163" s="319">
        <f t="shared" si="25"/>
        <v>2</v>
      </c>
      <c r="J163" s="319">
        <f t="shared" si="25"/>
        <v>26</v>
      </c>
      <c r="K163" s="319">
        <f t="shared" si="25"/>
        <v>1</v>
      </c>
      <c r="L163" s="319">
        <f t="shared" si="25"/>
        <v>26</v>
      </c>
      <c r="M163" s="319">
        <f t="shared" si="25"/>
        <v>2</v>
      </c>
      <c r="N163" s="319">
        <f t="shared" si="25"/>
        <v>78</v>
      </c>
      <c r="O163" s="319">
        <f t="shared" si="25"/>
        <v>1</v>
      </c>
      <c r="P163" s="319">
        <f t="shared" si="25"/>
        <v>82</v>
      </c>
      <c r="Q163" s="319">
        <f t="shared" si="25"/>
        <v>1</v>
      </c>
      <c r="R163" s="319">
        <f t="shared" si="25"/>
        <v>260</v>
      </c>
      <c r="S163" s="319">
        <f t="shared" si="25"/>
        <v>0</v>
      </c>
      <c r="T163" s="144"/>
      <c r="U163" s="320"/>
      <c r="V163" s="320"/>
      <c r="W163" s="320"/>
      <c r="X163" s="322"/>
      <c r="Y163" s="323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</row>
    <row r="164" spans="1:49" s="9" customFormat="1" ht="22.5" customHeight="1">
      <c r="A164" s="160" t="s">
        <v>492</v>
      </c>
      <c r="B164" s="150" t="s">
        <v>1233</v>
      </c>
      <c r="C164" s="319">
        <f t="shared" si="20"/>
        <v>2</v>
      </c>
      <c r="D164" s="319">
        <f t="shared" si="21"/>
        <v>98</v>
      </c>
      <c r="E164" s="318">
        <v>0</v>
      </c>
      <c r="F164" s="318">
        <v>0</v>
      </c>
      <c r="G164" s="318">
        <v>0</v>
      </c>
      <c r="H164" s="318">
        <v>0</v>
      </c>
      <c r="I164" s="318">
        <v>1</v>
      </c>
      <c r="J164" s="318">
        <v>16</v>
      </c>
      <c r="K164" s="318">
        <v>0</v>
      </c>
      <c r="L164" s="318">
        <v>0</v>
      </c>
      <c r="M164" s="318">
        <v>0</v>
      </c>
      <c r="N164" s="318">
        <v>0</v>
      </c>
      <c r="O164" s="318">
        <v>1</v>
      </c>
      <c r="P164" s="318">
        <v>82</v>
      </c>
      <c r="Q164" s="318">
        <v>0</v>
      </c>
      <c r="R164" s="318">
        <v>0</v>
      </c>
      <c r="S164" s="318">
        <v>0</v>
      </c>
      <c r="T164" s="156"/>
      <c r="U164" s="249"/>
      <c r="V164" s="249"/>
      <c r="W164" s="249"/>
      <c r="X164" s="148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</row>
    <row r="165" spans="1:49" s="9" customFormat="1" ht="22.5" customHeight="1">
      <c r="A165" s="160" t="s">
        <v>493</v>
      </c>
      <c r="B165" s="150" t="s">
        <v>494</v>
      </c>
      <c r="C165" s="319">
        <f t="shared" si="20"/>
        <v>0</v>
      </c>
      <c r="D165" s="319">
        <f t="shared" si="21"/>
        <v>0</v>
      </c>
      <c r="E165" s="318">
        <v>0</v>
      </c>
      <c r="F165" s="318">
        <v>0</v>
      </c>
      <c r="G165" s="318">
        <v>0</v>
      </c>
      <c r="H165" s="318">
        <v>0</v>
      </c>
      <c r="I165" s="318">
        <v>0</v>
      </c>
      <c r="J165" s="318">
        <v>0</v>
      </c>
      <c r="K165" s="318">
        <v>0</v>
      </c>
      <c r="L165" s="318">
        <v>0</v>
      </c>
      <c r="M165" s="318">
        <v>0</v>
      </c>
      <c r="N165" s="318">
        <v>0</v>
      </c>
      <c r="O165" s="318">
        <v>0</v>
      </c>
      <c r="P165" s="318">
        <v>0</v>
      </c>
      <c r="Q165" s="318">
        <v>0</v>
      </c>
      <c r="R165" s="318">
        <v>0</v>
      </c>
      <c r="S165" s="318">
        <v>0</v>
      </c>
      <c r="T165" s="156"/>
      <c r="U165" s="249"/>
      <c r="V165" s="249"/>
      <c r="W165" s="249"/>
      <c r="X165" s="148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</row>
    <row r="166" spans="1:49" s="9" customFormat="1" ht="22.5" customHeight="1">
      <c r="A166" s="160" t="s">
        <v>495</v>
      </c>
      <c r="B166" s="150" t="s">
        <v>496</v>
      </c>
      <c r="C166" s="319">
        <f t="shared" si="20"/>
        <v>2</v>
      </c>
      <c r="D166" s="319">
        <f t="shared" si="21"/>
        <v>31</v>
      </c>
      <c r="E166" s="318">
        <v>1</v>
      </c>
      <c r="F166" s="318">
        <v>1</v>
      </c>
      <c r="G166" s="318">
        <v>0</v>
      </c>
      <c r="H166" s="318">
        <v>0</v>
      </c>
      <c r="I166" s="318">
        <v>0</v>
      </c>
      <c r="J166" s="318">
        <v>0</v>
      </c>
      <c r="K166" s="318">
        <v>0</v>
      </c>
      <c r="L166" s="318">
        <v>0</v>
      </c>
      <c r="M166" s="318">
        <v>1</v>
      </c>
      <c r="N166" s="318">
        <v>30</v>
      </c>
      <c r="O166" s="318">
        <v>0</v>
      </c>
      <c r="P166" s="318">
        <v>0</v>
      </c>
      <c r="Q166" s="318">
        <v>0</v>
      </c>
      <c r="R166" s="318">
        <v>0</v>
      </c>
      <c r="S166" s="318">
        <v>0</v>
      </c>
      <c r="T166" s="156"/>
      <c r="U166" s="249"/>
      <c r="V166" s="249"/>
      <c r="W166" s="249"/>
      <c r="X166" s="148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</row>
    <row r="167" spans="1:49" s="177" customFormat="1" ht="6" customHeight="1" thickBot="1">
      <c r="A167" s="171"/>
      <c r="B167" s="172"/>
      <c r="C167" s="173"/>
      <c r="D167" s="174"/>
      <c r="E167" s="173"/>
      <c r="F167" s="173"/>
      <c r="G167" s="173"/>
      <c r="H167" s="173"/>
      <c r="I167" s="175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6"/>
      <c r="U167" s="145"/>
      <c r="V167" s="145"/>
      <c r="W167" s="145"/>
      <c r="X167" s="148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</row>
    <row r="168" spans="1:49" s="9" customFormat="1" ht="7.5" customHeight="1">
      <c r="A168" s="32"/>
      <c r="B168" s="32"/>
      <c r="C168" s="155"/>
      <c r="D168" s="158"/>
      <c r="E168" s="155"/>
      <c r="F168" s="155"/>
      <c r="G168" s="155"/>
      <c r="H168" s="155"/>
      <c r="I168" s="159"/>
      <c r="J168" s="155"/>
      <c r="K168" s="155"/>
      <c r="L168" s="155"/>
      <c r="M168" s="155"/>
      <c r="N168" s="155"/>
      <c r="O168" s="155"/>
      <c r="P168" s="155"/>
      <c r="Q168" s="155"/>
      <c r="R168" s="155"/>
      <c r="S168" s="48"/>
      <c r="T168" s="134"/>
      <c r="U168" s="145"/>
      <c r="V168" s="145"/>
      <c r="W168" s="145"/>
      <c r="X168" s="148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</row>
    <row r="169" spans="1:24" s="119" customFormat="1" ht="21.75" customHeight="1">
      <c r="A169" s="426" t="s">
        <v>1337</v>
      </c>
      <c r="B169" s="426"/>
      <c r="C169" s="426"/>
      <c r="D169" s="426"/>
      <c r="E169" s="426"/>
      <c r="F169" s="426"/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U169" s="145"/>
      <c r="V169" s="145"/>
      <c r="W169" s="145"/>
      <c r="X169" s="148"/>
    </row>
    <row r="170" spans="1:24" ht="12" customHeight="1" thickBot="1">
      <c r="A170" s="120"/>
      <c r="B170" s="120"/>
      <c r="C170" s="121"/>
      <c r="D170" s="122"/>
      <c r="E170" s="121"/>
      <c r="F170" s="121"/>
      <c r="G170" s="121"/>
      <c r="H170" s="121"/>
      <c r="I170" s="123"/>
      <c r="J170" s="121"/>
      <c r="K170" s="121"/>
      <c r="L170" s="121"/>
      <c r="M170" s="121"/>
      <c r="N170" s="121"/>
      <c r="O170" s="121"/>
      <c r="P170" s="121"/>
      <c r="Q170" s="121"/>
      <c r="R170" s="121"/>
      <c r="U170" s="145"/>
      <c r="V170" s="145"/>
      <c r="W170" s="145"/>
      <c r="X170" s="148"/>
    </row>
    <row r="171" spans="1:49" s="9" customFormat="1" ht="24" customHeight="1">
      <c r="A171" s="418" t="s">
        <v>975</v>
      </c>
      <c r="B171" s="419"/>
      <c r="C171" s="126" t="s">
        <v>976</v>
      </c>
      <c r="D171" s="127"/>
      <c r="E171" s="422" t="s">
        <v>977</v>
      </c>
      <c r="F171" s="423"/>
      <c r="G171" s="416" t="s">
        <v>978</v>
      </c>
      <c r="H171" s="417"/>
      <c r="I171" s="427" t="s">
        <v>979</v>
      </c>
      <c r="J171" s="428"/>
      <c r="K171" s="422" t="s">
        <v>980</v>
      </c>
      <c r="L171" s="423"/>
      <c r="M171" s="422" t="s">
        <v>981</v>
      </c>
      <c r="N171" s="423"/>
      <c r="O171" s="422" t="s">
        <v>982</v>
      </c>
      <c r="P171" s="423"/>
      <c r="Q171" s="131" t="s">
        <v>983</v>
      </c>
      <c r="R171" s="132"/>
      <c r="S171" s="133" t="s">
        <v>48</v>
      </c>
      <c r="T171" s="134"/>
      <c r="U171" s="145"/>
      <c r="V171" s="145"/>
      <c r="W171" s="145"/>
      <c r="X171" s="148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</row>
    <row r="172" spans="1:49" s="9" customFormat="1" ht="24.75" customHeight="1">
      <c r="A172" s="420"/>
      <c r="B172" s="421"/>
      <c r="C172" s="129" t="s">
        <v>984</v>
      </c>
      <c r="D172" s="135" t="s">
        <v>985</v>
      </c>
      <c r="E172" s="136" t="s">
        <v>984</v>
      </c>
      <c r="F172" s="135" t="s">
        <v>985</v>
      </c>
      <c r="G172" s="136" t="s">
        <v>984</v>
      </c>
      <c r="H172" s="137" t="s">
        <v>985</v>
      </c>
      <c r="I172" s="130" t="s">
        <v>984</v>
      </c>
      <c r="J172" s="128" t="s">
        <v>985</v>
      </c>
      <c r="K172" s="136" t="s">
        <v>984</v>
      </c>
      <c r="L172" s="135" t="s">
        <v>985</v>
      </c>
      <c r="M172" s="136" t="s">
        <v>984</v>
      </c>
      <c r="N172" s="135" t="s">
        <v>985</v>
      </c>
      <c r="O172" s="136" t="s">
        <v>984</v>
      </c>
      <c r="P172" s="135" t="s">
        <v>985</v>
      </c>
      <c r="Q172" s="136" t="s">
        <v>984</v>
      </c>
      <c r="R172" s="137" t="s">
        <v>985</v>
      </c>
      <c r="S172" s="56" t="s">
        <v>49</v>
      </c>
      <c r="T172" s="134"/>
      <c r="U172" s="145"/>
      <c r="V172" s="145"/>
      <c r="W172" s="145"/>
      <c r="X172" s="148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</row>
    <row r="173" spans="1:49" s="9" customFormat="1" ht="6" customHeight="1">
      <c r="A173" s="15"/>
      <c r="B173" s="16"/>
      <c r="C173" s="139"/>
      <c r="D173" s="140"/>
      <c r="E173" s="139"/>
      <c r="F173" s="140"/>
      <c r="G173" s="139"/>
      <c r="H173" s="140"/>
      <c r="I173" s="141"/>
      <c r="J173" s="139"/>
      <c r="K173" s="139"/>
      <c r="L173" s="140"/>
      <c r="M173" s="139"/>
      <c r="N173" s="140"/>
      <c r="O173" s="139"/>
      <c r="P173" s="140"/>
      <c r="Q173" s="139"/>
      <c r="R173" s="140"/>
      <c r="S173" s="48"/>
      <c r="T173" s="134"/>
      <c r="U173" s="145"/>
      <c r="V173" s="145"/>
      <c r="W173" s="145"/>
      <c r="X173" s="148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</row>
    <row r="174" spans="1:49" s="9" customFormat="1" ht="22.5" customHeight="1">
      <c r="A174" s="160" t="s">
        <v>497</v>
      </c>
      <c r="B174" s="150" t="s">
        <v>498</v>
      </c>
      <c r="C174" s="319">
        <f aca="true" t="shared" si="26" ref="C174:C208">E174+G174+I174+K174+M174+O174+Q174+S174</f>
        <v>10</v>
      </c>
      <c r="D174" s="319">
        <f aca="true" t="shared" si="27" ref="D174:D208">F174+H174+J174+L174+N174+P174+R174</f>
        <v>84</v>
      </c>
      <c r="E174" s="318">
        <v>5</v>
      </c>
      <c r="F174" s="318">
        <v>13</v>
      </c>
      <c r="G174" s="318">
        <v>4</v>
      </c>
      <c r="H174" s="318">
        <v>23</v>
      </c>
      <c r="I174" s="318">
        <v>0</v>
      </c>
      <c r="J174" s="318">
        <v>0</v>
      </c>
      <c r="K174" s="318">
        <v>0</v>
      </c>
      <c r="L174" s="318">
        <v>0</v>
      </c>
      <c r="M174" s="318">
        <v>1</v>
      </c>
      <c r="N174" s="318">
        <v>48</v>
      </c>
      <c r="O174" s="318">
        <v>0</v>
      </c>
      <c r="P174" s="318">
        <v>0</v>
      </c>
      <c r="Q174" s="318">
        <v>0</v>
      </c>
      <c r="R174" s="318">
        <v>0</v>
      </c>
      <c r="S174" s="318">
        <v>0</v>
      </c>
      <c r="T174" s="156"/>
      <c r="U174" s="249"/>
      <c r="V174" s="249"/>
      <c r="W174" s="249"/>
      <c r="X174" s="148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</row>
    <row r="175" spans="1:49" s="9" customFormat="1" ht="22.5" customHeight="1">
      <c r="A175" s="160" t="s">
        <v>499</v>
      </c>
      <c r="B175" s="150" t="s">
        <v>500</v>
      </c>
      <c r="C175" s="319">
        <f t="shared" si="26"/>
        <v>9</v>
      </c>
      <c r="D175" s="319">
        <f t="shared" si="27"/>
        <v>319</v>
      </c>
      <c r="E175" s="318">
        <v>5</v>
      </c>
      <c r="F175" s="318">
        <v>15</v>
      </c>
      <c r="G175" s="318">
        <v>1</v>
      </c>
      <c r="H175" s="318">
        <v>8</v>
      </c>
      <c r="I175" s="318">
        <v>1</v>
      </c>
      <c r="J175" s="318">
        <v>10</v>
      </c>
      <c r="K175" s="318">
        <v>1</v>
      </c>
      <c r="L175" s="318">
        <v>26</v>
      </c>
      <c r="M175" s="318">
        <v>0</v>
      </c>
      <c r="N175" s="318">
        <v>0</v>
      </c>
      <c r="O175" s="318">
        <v>0</v>
      </c>
      <c r="P175" s="318">
        <v>0</v>
      </c>
      <c r="Q175" s="318">
        <v>1</v>
      </c>
      <c r="R175" s="318">
        <v>260</v>
      </c>
      <c r="S175" s="318">
        <v>0</v>
      </c>
      <c r="T175" s="156"/>
      <c r="U175" s="249"/>
      <c r="V175" s="249"/>
      <c r="W175" s="249"/>
      <c r="X175" s="148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</row>
    <row r="176" spans="1:49" s="12" customFormat="1" ht="22.5" customHeight="1">
      <c r="A176" s="142">
        <v>26</v>
      </c>
      <c r="B176" s="143" t="s">
        <v>1158</v>
      </c>
      <c r="C176" s="319">
        <f>SUM(C177:C185)</f>
        <v>120</v>
      </c>
      <c r="D176" s="319">
        <f aca="true" t="shared" si="28" ref="D176:S176">SUM(D177:D185)</f>
        <v>1458</v>
      </c>
      <c r="E176" s="319">
        <f t="shared" si="28"/>
        <v>64</v>
      </c>
      <c r="F176" s="319">
        <f t="shared" si="28"/>
        <v>152</v>
      </c>
      <c r="G176" s="319">
        <f t="shared" si="28"/>
        <v>30</v>
      </c>
      <c r="H176" s="319">
        <f t="shared" si="28"/>
        <v>207</v>
      </c>
      <c r="I176" s="319">
        <f t="shared" si="28"/>
        <v>11</v>
      </c>
      <c r="J176" s="319">
        <f t="shared" si="28"/>
        <v>164</v>
      </c>
      <c r="K176" s="319">
        <f t="shared" si="28"/>
        <v>4</v>
      </c>
      <c r="L176" s="319">
        <f t="shared" si="28"/>
        <v>94</v>
      </c>
      <c r="M176" s="319">
        <f t="shared" si="28"/>
        <v>6</v>
      </c>
      <c r="N176" s="319">
        <f t="shared" si="28"/>
        <v>228</v>
      </c>
      <c r="O176" s="319">
        <f t="shared" si="28"/>
        <v>2</v>
      </c>
      <c r="P176" s="319">
        <f t="shared" si="28"/>
        <v>146</v>
      </c>
      <c r="Q176" s="319">
        <f t="shared" si="28"/>
        <v>3</v>
      </c>
      <c r="R176" s="319">
        <f t="shared" si="28"/>
        <v>467</v>
      </c>
      <c r="S176" s="319">
        <f t="shared" si="28"/>
        <v>0</v>
      </c>
      <c r="T176" s="144"/>
      <c r="U176" s="320"/>
      <c r="V176" s="320"/>
      <c r="W176" s="320"/>
      <c r="X176" s="322"/>
      <c r="Y176" s="323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</row>
    <row r="177" spans="1:49" s="9" customFormat="1" ht="22.5" customHeight="1">
      <c r="A177" s="160" t="s">
        <v>501</v>
      </c>
      <c r="B177" s="150" t="s">
        <v>1233</v>
      </c>
      <c r="C177" s="319">
        <f t="shared" si="26"/>
        <v>6</v>
      </c>
      <c r="D177" s="319">
        <f t="shared" si="27"/>
        <v>9</v>
      </c>
      <c r="E177" s="318">
        <v>6</v>
      </c>
      <c r="F177" s="318">
        <v>9</v>
      </c>
      <c r="G177" s="318">
        <v>0</v>
      </c>
      <c r="H177" s="318">
        <v>0</v>
      </c>
      <c r="I177" s="318">
        <v>0</v>
      </c>
      <c r="J177" s="318">
        <v>0</v>
      </c>
      <c r="K177" s="318">
        <v>0</v>
      </c>
      <c r="L177" s="318">
        <v>0</v>
      </c>
      <c r="M177" s="318">
        <v>0</v>
      </c>
      <c r="N177" s="318">
        <v>0</v>
      </c>
      <c r="O177" s="318">
        <v>0</v>
      </c>
      <c r="P177" s="318">
        <v>0</v>
      </c>
      <c r="Q177" s="318">
        <v>0</v>
      </c>
      <c r="R177" s="318">
        <v>0</v>
      </c>
      <c r="S177" s="318">
        <v>0</v>
      </c>
      <c r="T177" s="156"/>
      <c r="U177" s="249"/>
      <c r="V177" s="249"/>
      <c r="W177" s="249"/>
      <c r="X177" s="148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</row>
    <row r="178" spans="1:49" s="9" customFormat="1" ht="22.5" customHeight="1">
      <c r="A178" s="149" t="s">
        <v>502</v>
      </c>
      <c r="B178" s="151" t="s">
        <v>503</v>
      </c>
      <c r="C178" s="319">
        <f t="shared" si="26"/>
        <v>4</v>
      </c>
      <c r="D178" s="319">
        <f t="shared" si="27"/>
        <v>73</v>
      </c>
      <c r="E178" s="318">
        <v>0</v>
      </c>
      <c r="F178" s="318">
        <v>0</v>
      </c>
      <c r="G178" s="318">
        <v>1</v>
      </c>
      <c r="H178" s="318">
        <v>5</v>
      </c>
      <c r="I178" s="318">
        <v>1</v>
      </c>
      <c r="J178" s="318">
        <v>12</v>
      </c>
      <c r="K178" s="318">
        <v>1</v>
      </c>
      <c r="L178" s="318">
        <v>26</v>
      </c>
      <c r="M178" s="318">
        <v>1</v>
      </c>
      <c r="N178" s="318">
        <v>30</v>
      </c>
      <c r="O178" s="318">
        <v>0</v>
      </c>
      <c r="P178" s="318">
        <v>0</v>
      </c>
      <c r="Q178" s="318">
        <v>0</v>
      </c>
      <c r="R178" s="318">
        <v>0</v>
      </c>
      <c r="S178" s="318">
        <v>0</v>
      </c>
      <c r="T178" s="156"/>
      <c r="U178" s="249"/>
      <c r="V178" s="249"/>
      <c r="W178" s="249"/>
      <c r="X178" s="148"/>
      <c r="Y178" s="157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</row>
    <row r="179" spans="1:49" s="9" customFormat="1" ht="22.5" customHeight="1">
      <c r="A179" s="149" t="s">
        <v>504</v>
      </c>
      <c r="B179" s="151" t="s">
        <v>505</v>
      </c>
      <c r="C179" s="319">
        <f t="shared" si="26"/>
        <v>7</v>
      </c>
      <c r="D179" s="319">
        <f t="shared" si="27"/>
        <v>86</v>
      </c>
      <c r="E179" s="318">
        <v>2</v>
      </c>
      <c r="F179" s="318">
        <v>7</v>
      </c>
      <c r="G179" s="318">
        <v>3</v>
      </c>
      <c r="H179" s="318">
        <v>22</v>
      </c>
      <c r="I179" s="318">
        <v>1</v>
      </c>
      <c r="J179" s="318">
        <v>12</v>
      </c>
      <c r="K179" s="318">
        <v>0</v>
      </c>
      <c r="L179" s="318">
        <v>0</v>
      </c>
      <c r="M179" s="318">
        <v>1</v>
      </c>
      <c r="N179" s="318">
        <v>45</v>
      </c>
      <c r="O179" s="318">
        <v>0</v>
      </c>
      <c r="P179" s="318">
        <v>0</v>
      </c>
      <c r="Q179" s="318">
        <v>0</v>
      </c>
      <c r="R179" s="318">
        <v>0</v>
      </c>
      <c r="S179" s="318">
        <v>0</v>
      </c>
      <c r="T179" s="156"/>
      <c r="U179" s="249"/>
      <c r="V179" s="249"/>
      <c r="W179" s="249"/>
      <c r="X179" s="148"/>
      <c r="Y179" s="157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</row>
    <row r="180" spans="1:49" s="9" customFormat="1" ht="22.5" customHeight="1">
      <c r="A180" s="160" t="s">
        <v>506</v>
      </c>
      <c r="B180" s="150" t="s">
        <v>507</v>
      </c>
      <c r="C180" s="319">
        <f t="shared" si="26"/>
        <v>6</v>
      </c>
      <c r="D180" s="319">
        <f t="shared" si="27"/>
        <v>63</v>
      </c>
      <c r="E180" s="318">
        <v>3</v>
      </c>
      <c r="F180" s="318">
        <v>7</v>
      </c>
      <c r="G180" s="318">
        <v>1</v>
      </c>
      <c r="H180" s="318">
        <v>5</v>
      </c>
      <c r="I180" s="318">
        <v>0</v>
      </c>
      <c r="J180" s="318">
        <v>0</v>
      </c>
      <c r="K180" s="318">
        <v>1</v>
      </c>
      <c r="L180" s="318">
        <v>20</v>
      </c>
      <c r="M180" s="318">
        <v>1</v>
      </c>
      <c r="N180" s="318">
        <v>31</v>
      </c>
      <c r="O180" s="318">
        <v>0</v>
      </c>
      <c r="P180" s="318">
        <v>0</v>
      </c>
      <c r="Q180" s="318">
        <v>0</v>
      </c>
      <c r="R180" s="318">
        <v>0</v>
      </c>
      <c r="S180" s="318">
        <v>0</v>
      </c>
      <c r="T180" s="156"/>
      <c r="U180" s="249"/>
      <c r="V180" s="249"/>
      <c r="W180" s="249"/>
      <c r="X180" s="148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</row>
    <row r="181" spans="1:49" s="9" customFormat="1" ht="22.5" customHeight="1">
      <c r="A181" s="160" t="s">
        <v>508</v>
      </c>
      <c r="B181" s="150" t="s">
        <v>509</v>
      </c>
      <c r="C181" s="319">
        <f t="shared" si="26"/>
        <v>9</v>
      </c>
      <c r="D181" s="319">
        <f t="shared" si="27"/>
        <v>54</v>
      </c>
      <c r="E181" s="318">
        <v>4</v>
      </c>
      <c r="F181" s="318">
        <v>11</v>
      </c>
      <c r="G181" s="318">
        <v>4</v>
      </c>
      <c r="H181" s="318">
        <v>30</v>
      </c>
      <c r="I181" s="318">
        <v>1</v>
      </c>
      <c r="J181" s="318">
        <v>13</v>
      </c>
      <c r="K181" s="318">
        <v>0</v>
      </c>
      <c r="L181" s="318">
        <v>0</v>
      </c>
      <c r="M181" s="318">
        <v>0</v>
      </c>
      <c r="N181" s="318">
        <v>0</v>
      </c>
      <c r="O181" s="318">
        <v>0</v>
      </c>
      <c r="P181" s="318">
        <v>0</v>
      </c>
      <c r="Q181" s="318">
        <v>0</v>
      </c>
      <c r="R181" s="318">
        <v>0</v>
      </c>
      <c r="S181" s="318">
        <v>0</v>
      </c>
      <c r="T181" s="156"/>
      <c r="U181" s="249"/>
      <c r="V181" s="249"/>
      <c r="W181" s="249"/>
      <c r="X181" s="148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</row>
    <row r="182" spans="1:49" s="9" customFormat="1" ht="22.5" customHeight="1">
      <c r="A182" s="160" t="s">
        <v>510</v>
      </c>
      <c r="B182" s="150" t="s">
        <v>511</v>
      </c>
      <c r="C182" s="319">
        <f t="shared" si="26"/>
        <v>2</v>
      </c>
      <c r="D182" s="319">
        <f t="shared" si="27"/>
        <v>10</v>
      </c>
      <c r="E182" s="318">
        <v>1</v>
      </c>
      <c r="F182" s="318">
        <v>1</v>
      </c>
      <c r="G182" s="318">
        <v>1</v>
      </c>
      <c r="H182" s="318">
        <v>9</v>
      </c>
      <c r="I182" s="318">
        <v>0</v>
      </c>
      <c r="J182" s="318">
        <v>0</v>
      </c>
      <c r="K182" s="318">
        <v>0</v>
      </c>
      <c r="L182" s="318">
        <v>0</v>
      </c>
      <c r="M182" s="318">
        <v>0</v>
      </c>
      <c r="N182" s="318">
        <v>0</v>
      </c>
      <c r="O182" s="318">
        <v>0</v>
      </c>
      <c r="P182" s="318">
        <v>0</v>
      </c>
      <c r="Q182" s="318">
        <v>0</v>
      </c>
      <c r="R182" s="318">
        <v>0</v>
      </c>
      <c r="S182" s="318">
        <v>0</v>
      </c>
      <c r="T182" s="156"/>
      <c r="U182" s="249"/>
      <c r="V182" s="249"/>
      <c r="W182" s="249"/>
      <c r="X182" s="148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</row>
    <row r="183" spans="1:49" s="9" customFormat="1" ht="22.5" customHeight="1">
      <c r="A183" s="160" t="s">
        <v>512</v>
      </c>
      <c r="B183" s="150" t="s">
        <v>513</v>
      </c>
      <c r="C183" s="319">
        <f t="shared" si="26"/>
        <v>43</v>
      </c>
      <c r="D183" s="319">
        <f t="shared" si="27"/>
        <v>395</v>
      </c>
      <c r="E183" s="318">
        <v>25</v>
      </c>
      <c r="F183" s="318">
        <v>65</v>
      </c>
      <c r="G183" s="318">
        <v>12</v>
      </c>
      <c r="H183" s="318">
        <v>84</v>
      </c>
      <c r="I183" s="318">
        <v>3</v>
      </c>
      <c r="J183" s="318">
        <v>50</v>
      </c>
      <c r="K183" s="318">
        <v>1</v>
      </c>
      <c r="L183" s="318">
        <v>26</v>
      </c>
      <c r="M183" s="318">
        <v>1</v>
      </c>
      <c r="N183" s="318">
        <v>39</v>
      </c>
      <c r="O183" s="318">
        <v>0</v>
      </c>
      <c r="P183" s="318">
        <v>0</v>
      </c>
      <c r="Q183" s="318">
        <v>1</v>
      </c>
      <c r="R183" s="318">
        <v>131</v>
      </c>
      <c r="S183" s="318">
        <v>0</v>
      </c>
      <c r="T183" s="156"/>
      <c r="U183" s="249"/>
      <c r="V183" s="249"/>
      <c r="W183" s="249"/>
      <c r="X183" s="148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</row>
    <row r="184" spans="1:49" s="9" customFormat="1" ht="22.5" customHeight="1">
      <c r="A184" s="149" t="s">
        <v>514</v>
      </c>
      <c r="B184" s="151" t="s">
        <v>515</v>
      </c>
      <c r="C184" s="319">
        <f t="shared" si="26"/>
        <v>1</v>
      </c>
      <c r="D184" s="319">
        <f t="shared" si="27"/>
        <v>9</v>
      </c>
      <c r="E184" s="318">
        <v>0</v>
      </c>
      <c r="F184" s="318">
        <v>0</v>
      </c>
      <c r="G184" s="318">
        <v>1</v>
      </c>
      <c r="H184" s="318">
        <v>9</v>
      </c>
      <c r="I184" s="318">
        <v>0</v>
      </c>
      <c r="J184" s="318">
        <v>0</v>
      </c>
      <c r="K184" s="318">
        <v>0</v>
      </c>
      <c r="L184" s="318">
        <v>0</v>
      </c>
      <c r="M184" s="318">
        <v>0</v>
      </c>
      <c r="N184" s="318">
        <v>0</v>
      </c>
      <c r="O184" s="318">
        <v>0</v>
      </c>
      <c r="P184" s="318">
        <v>0</v>
      </c>
      <c r="Q184" s="318">
        <v>0</v>
      </c>
      <c r="R184" s="318">
        <v>0</v>
      </c>
      <c r="S184" s="318">
        <v>0</v>
      </c>
      <c r="T184" s="156"/>
      <c r="U184" s="249"/>
      <c r="V184" s="249"/>
      <c r="W184" s="249"/>
      <c r="X184" s="148"/>
      <c r="Y184" s="157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</row>
    <row r="185" spans="1:49" s="9" customFormat="1" ht="22.5" customHeight="1">
      <c r="A185" s="160" t="s">
        <v>516</v>
      </c>
      <c r="B185" s="150" t="s">
        <v>517</v>
      </c>
      <c r="C185" s="319">
        <f t="shared" si="26"/>
        <v>42</v>
      </c>
      <c r="D185" s="319">
        <f t="shared" si="27"/>
        <v>759</v>
      </c>
      <c r="E185" s="318">
        <v>23</v>
      </c>
      <c r="F185" s="318">
        <v>52</v>
      </c>
      <c r="G185" s="318">
        <v>7</v>
      </c>
      <c r="H185" s="318">
        <v>43</v>
      </c>
      <c r="I185" s="318">
        <v>5</v>
      </c>
      <c r="J185" s="318">
        <v>77</v>
      </c>
      <c r="K185" s="318">
        <v>1</v>
      </c>
      <c r="L185" s="318">
        <v>22</v>
      </c>
      <c r="M185" s="318">
        <v>2</v>
      </c>
      <c r="N185" s="318">
        <v>83</v>
      </c>
      <c r="O185" s="318">
        <v>2</v>
      </c>
      <c r="P185" s="318">
        <v>146</v>
      </c>
      <c r="Q185" s="318">
        <v>2</v>
      </c>
      <c r="R185" s="318">
        <v>336</v>
      </c>
      <c r="S185" s="318">
        <v>0</v>
      </c>
      <c r="T185" s="156"/>
      <c r="U185" s="249"/>
      <c r="V185" s="249"/>
      <c r="W185" s="249"/>
      <c r="X185" s="148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</row>
    <row r="186" spans="1:49" s="12" customFormat="1" ht="22.5" customHeight="1">
      <c r="A186" s="142">
        <v>27</v>
      </c>
      <c r="B186" s="143" t="s">
        <v>1159</v>
      </c>
      <c r="C186" s="319">
        <f>SUM(C187:C193)</f>
        <v>11</v>
      </c>
      <c r="D186" s="319">
        <f aca="true" t="shared" si="29" ref="D186:S186">SUM(D187:D193)</f>
        <v>149</v>
      </c>
      <c r="E186" s="319">
        <f t="shared" si="29"/>
        <v>4</v>
      </c>
      <c r="F186" s="319">
        <f t="shared" si="29"/>
        <v>12</v>
      </c>
      <c r="G186" s="319">
        <f t="shared" si="29"/>
        <v>3</v>
      </c>
      <c r="H186" s="319">
        <f t="shared" si="29"/>
        <v>20</v>
      </c>
      <c r="I186" s="319">
        <f t="shared" si="29"/>
        <v>2</v>
      </c>
      <c r="J186" s="319">
        <f t="shared" si="29"/>
        <v>22</v>
      </c>
      <c r="K186" s="319">
        <f t="shared" si="29"/>
        <v>1</v>
      </c>
      <c r="L186" s="319">
        <f t="shared" si="29"/>
        <v>23</v>
      </c>
      <c r="M186" s="319">
        <f t="shared" si="29"/>
        <v>0</v>
      </c>
      <c r="N186" s="319">
        <f t="shared" si="29"/>
        <v>0</v>
      </c>
      <c r="O186" s="319">
        <f t="shared" si="29"/>
        <v>1</v>
      </c>
      <c r="P186" s="319">
        <f t="shared" si="29"/>
        <v>72</v>
      </c>
      <c r="Q186" s="319">
        <f t="shared" si="29"/>
        <v>0</v>
      </c>
      <c r="R186" s="319">
        <f t="shared" si="29"/>
        <v>0</v>
      </c>
      <c r="S186" s="319">
        <f t="shared" si="29"/>
        <v>0</v>
      </c>
      <c r="T186" s="144"/>
      <c r="U186" s="320"/>
      <c r="V186" s="320"/>
      <c r="W186" s="320"/>
      <c r="X186" s="322"/>
      <c r="Y186" s="323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</row>
    <row r="187" spans="1:49" s="9" customFormat="1" ht="22.5" customHeight="1">
      <c r="A187" s="160" t="s">
        <v>518</v>
      </c>
      <c r="B187" s="150" t="s">
        <v>1233</v>
      </c>
      <c r="C187" s="319">
        <f t="shared" si="26"/>
        <v>2</v>
      </c>
      <c r="D187" s="319">
        <f t="shared" si="27"/>
        <v>27</v>
      </c>
      <c r="E187" s="318">
        <v>1</v>
      </c>
      <c r="F187" s="318">
        <v>4</v>
      </c>
      <c r="G187" s="318">
        <v>0</v>
      </c>
      <c r="H187" s="318">
        <v>0</v>
      </c>
      <c r="I187" s="318">
        <v>0</v>
      </c>
      <c r="J187" s="318">
        <v>0</v>
      </c>
      <c r="K187" s="318">
        <v>1</v>
      </c>
      <c r="L187" s="318">
        <v>23</v>
      </c>
      <c r="M187" s="318">
        <v>0</v>
      </c>
      <c r="N187" s="318">
        <v>0</v>
      </c>
      <c r="O187" s="318">
        <v>0</v>
      </c>
      <c r="P187" s="318">
        <v>0</v>
      </c>
      <c r="Q187" s="318">
        <v>0</v>
      </c>
      <c r="R187" s="318">
        <v>0</v>
      </c>
      <c r="S187" s="318">
        <v>0</v>
      </c>
      <c r="T187" s="156"/>
      <c r="U187" s="249"/>
      <c r="V187" s="249"/>
      <c r="W187" s="249"/>
      <c r="X187" s="148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</row>
    <row r="188" spans="1:49" s="9" customFormat="1" ht="22.5" customHeight="1">
      <c r="A188" s="149" t="s">
        <v>519</v>
      </c>
      <c r="B188" s="151" t="s">
        <v>520</v>
      </c>
      <c r="C188" s="319">
        <f t="shared" si="26"/>
        <v>1</v>
      </c>
      <c r="D188" s="319">
        <f t="shared" si="27"/>
        <v>12</v>
      </c>
      <c r="E188" s="318">
        <v>0</v>
      </c>
      <c r="F188" s="318">
        <v>0</v>
      </c>
      <c r="G188" s="318">
        <v>0</v>
      </c>
      <c r="H188" s="318">
        <v>0</v>
      </c>
      <c r="I188" s="318">
        <v>1</v>
      </c>
      <c r="J188" s="318">
        <v>12</v>
      </c>
      <c r="K188" s="318">
        <v>0</v>
      </c>
      <c r="L188" s="318">
        <v>0</v>
      </c>
      <c r="M188" s="318">
        <v>0</v>
      </c>
      <c r="N188" s="318">
        <v>0</v>
      </c>
      <c r="O188" s="318">
        <v>0</v>
      </c>
      <c r="P188" s="318">
        <v>0</v>
      </c>
      <c r="Q188" s="318">
        <v>0</v>
      </c>
      <c r="R188" s="318">
        <v>0</v>
      </c>
      <c r="S188" s="318">
        <v>0</v>
      </c>
      <c r="T188" s="156"/>
      <c r="U188" s="249"/>
      <c r="V188" s="249"/>
      <c r="W188" s="249"/>
      <c r="X188" s="148"/>
      <c r="Y188" s="157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</row>
    <row r="189" spans="1:49" s="9" customFormat="1" ht="22.5" customHeight="1">
      <c r="A189" s="160" t="s">
        <v>521</v>
      </c>
      <c r="B189" s="150" t="s">
        <v>522</v>
      </c>
      <c r="C189" s="319">
        <f t="shared" si="26"/>
        <v>4</v>
      </c>
      <c r="D189" s="319">
        <f t="shared" si="27"/>
        <v>24</v>
      </c>
      <c r="E189" s="318">
        <v>1</v>
      </c>
      <c r="F189" s="318">
        <v>4</v>
      </c>
      <c r="G189" s="318">
        <v>3</v>
      </c>
      <c r="H189" s="318">
        <v>20</v>
      </c>
      <c r="I189" s="318">
        <v>0</v>
      </c>
      <c r="J189" s="318">
        <v>0</v>
      </c>
      <c r="K189" s="318">
        <v>0</v>
      </c>
      <c r="L189" s="318">
        <v>0</v>
      </c>
      <c r="M189" s="318">
        <v>0</v>
      </c>
      <c r="N189" s="318">
        <v>0</v>
      </c>
      <c r="O189" s="318">
        <v>0</v>
      </c>
      <c r="P189" s="318">
        <v>0</v>
      </c>
      <c r="Q189" s="318">
        <v>0</v>
      </c>
      <c r="R189" s="318">
        <v>0</v>
      </c>
      <c r="S189" s="318">
        <v>0</v>
      </c>
      <c r="T189" s="156"/>
      <c r="U189" s="249"/>
      <c r="V189" s="249"/>
      <c r="W189" s="249"/>
      <c r="X189" s="148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</row>
    <row r="190" spans="1:49" s="9" customFormat="1" ht="22.5" customHeight="1">
      <c r="A190" s="160" t="s">
        <v>523</v>
      </c>
      <c r="B190" s="150" t="s">
        <v>524</v>
      </c>
      <c r="C190" s="319">
        <f t="shared" si="26"/>
        <v>2</v>
      </c>
      <c r="D190" s="319">
        <f t="shared" si="27"/>
        <v>74</v>
      </c>
      <c r="E190" s="318">
        <v>1</v>
      </c>
      <c r="F190" s="318">
        <v>2</v>
      </c>
      <c r="G190" s="318">
        <v>0</v>
      </c>
      <c r="H190" s="318">
        <v>0</v>
      </c>
      <c r="I190" s="318">
        <v>0</v>
      </c>
      <c r="J190" s="318">
        <v>0</v>
      </c>
      <c r="K190" s="318">
        <v>0</v>
      </c>
      <c r="L190" s="318">
        <v>0</v>
      </c>
      <c r="M190" s="318">
        <v>0</v>
      </c>
      <c r="N190" s="318">
        <v>0</v>
      </c>
      <c r="O190" s="318">
        <v>1</v>
      </c>
      <c r="P190" s="318">
        <v>72</v>
      </c>
      <c r="Q190" s="318">
        <v>0</v>
      </c>
      <c r="R190" s="318">
        <v>0</v>
      </c>
      <c r="S190" s="318">
        <v>0</v>
      </c>
      <c r="T190" s="156"/>
      <c r="U190" s="249"/>
      <c r="V190" s="249"/>
      <c r="W190" s="249"/>
      <c r="X190" s="148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</row>
    <row r="191" spans="1:49" s="9" customFormat="1" ht="22.5" customHeight="1">
      <c r="A191" s="160" t="s">
        <v>525</v>
      </c>
      <c r="B191" s="150" t="s">
        <v>526</v>
      </c>
      <c r="C191" s="319">
        <f t="shared" si="26"/>
        <v>2</v>
      </c>
      <c r="D191" s="319">
        <f t="shared" si="27"/>
        <v>12</v>
      </c>
      <c r="E191" s="318">
        <v>1</v>
      </c>
      <c r="F191" s="318">
        <v>2</v>
      </c>
      <c r="G191" s="318">
        <v>0</v>
      </c>
      <c r="H191" s="318">
        <v>0</v>
      </c>
      <c r="I191" s="318">
        <v>1</v>
      </c>
      <c r="J191" s="318">
        <v>10</v>
      </c>
      <c r="K191" s="318">
        <v>0</v>
      </c>
      <c r="L191" s="318">
        <v>0</v>
      </c>
      <c r="M191" s="318">
        <v>0</v>
      </c>
      <c r="N191" s="318">
        <v>0</v>
      </c>
      <c r="O191" s="318">
        <v>0</v>
      </c>
      <c r="P191" s="318">
        <v>0</v>
      </c>
      <c r="Q191" s="318">
        <v>0</v>
      </c>
      <c r="R191" s="318">
        <v>0</v>
      </c>
      <c r="S191" s="318">
        <v>0</v>
      </c>
      <c r="T191" s="156"/>
      <c r="U191" s="249"/>
      <c r="V191" s="249"/>
      <c r="W191" s="249"/>
      <c r="X191" s="148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</row>
    <row r="192" spans="1:49" s="9" customFormat="1" ht="22.5" customHeight="1">
      <c r="A192" s="160" t="s">
        <v>527</v>
      </c>
      <c r="B192" s="150" t="s">
        <v>528</v>
      </c>
      <c r="C192" s="319">
        <f t="shared" si="26"/>
        <v>0</v>
      </c>
      <c r="D192" s="319">
        <f t="shared" si="27"/>
        <v>0</v>
      </c>
      <c r="E192" s="318">
        <v>0</v>
      </c>
      <c r="F192" s="318">
        <v>0</v>
      </c>
      <c r="G192" s="318">
        <v>0</v>
      </c>
      <c r="H192" s="318">
        <v>0</v>
      </c>
      <c r="I192" s="318">
        <v>0</v>
      </c>
      <c r="J192" s="318">
        <v>0</v>
      </c>
      <c r="K192" s="318">
        <v>0</v>
      </c>
      <c r="L192" s="318">
        <v>0</v>
      </c>
      <c r="M192" s="318">
        <v>0</v>
      </c>
      <c r="N192" s="318">
        <v>0</v>
      </c>
      <c r="O192" s="318">
        <v>0</v>
      </c>
      <c r="P192" s="318">
        <v>0</v>
      </c>
      <c r="Q192" s="318">
        <v>0</v>
      </c>
      <c r="R192" s="318">
        <v>0</v>
      </c>
      <c r="S192" s="318">
        <v>0</v>
      </c>
      <c r="T192" s="156"/>
      <c r="U192" s="249"/>
      <c r="V192" s="249"/>
      <c r="W192" s="249"/>
      <c r="X192" s="148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</row>
    <row r="193" spans="1:49" s="9" customFormat="1" ht="22.5" customHeight="1">
      <c r="A193" s="160" t="s">
        <v>529</v>
      </c>
      <c r="B193" s="150" t="s">
        <v>530</v>
      </c>
      <c r="C193" s="319">
        <f t="shared" si="26"/>
        <v>0</v>
      </c>
      <c r="D193" s="319">
        <f t="shared" si="27"/>
        <v>0</v>
      </c>
      <c r="E193" s="318">
        <v>0</v>
      </c>
      <c r="F193" s="318">
        <v>0</v>
      </c>
      <c r="G193" s="318">
        <v>0</v>
      </c>
      <c r="H193" s="318">
        <v>0</v>
      </c>
      <c r="I193" s="318">
        <v>0</v>
      </c>
      <c r="J193" s="318">
        <v>0</v>
      </c>
      <c r="K193" s="318">
        <v>0</v>
      </c>
      <c r="L193" s="318">
        <v>0</v>
      </c>
      <c r="M193" s="318">
        <v>0</v>
      </c>
      <c r="N193" s="318">
        <v>0</v>
      </c>
      <c r="O193" s="318">
        <v>0</v>
      </c>
      <c r="P193" s="318">
        <v>0</v>
      </c>
      <c r="Q193" s="318">
        <v>0</v>
      </c>
      <c r="R193" s="318">
        <v>0</v>
      </c>
      <c r="S193" s="318">
        <v>0</v>
      </c>
      <c r="T193" s="156"/>
      <c r="U193" s="249"/>
      <c r="V193" s="249"/>
      <c r="W193" s="249"/>
      <c r="X193" s="148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</row>
    <row r="194" spans="1:49" s="12" customFormat="1" ht="22.5" customHeight="1">
      <c r="A194" s="142">
        <v>28</v>
      </c>
      <c r="B194" s="143" t="s">
        <v>1160</v>
      </c>
      <c r="C194" s="319">
        <f>SUM(C195:C201)</f>
        <v>3</v>
      </c>
      <c r="D194" s="319">
        <f aca="true" t="shared" si="30" ref="D194:S194">SUM(D195:D201)</f>
        <v>150</v>
      </c>
      <c r="E194" s="319">
        <f t="shared" si="30"/>
        <v>0</v>
      </c>
      <c r="F194" s="319">
        <f t="shared" si="30"/>
        <v>0</v>
      </c>
      <c r="G194" s="319">
        <f t="shared" si="30"/>
        <v>0</v>
      </c>
      <c r="H194" s="319">
        <f t="shared" si="30"/>
        <v>0</v>
      </c>
      <c r="I194" s="319">
        <f t="shared" si="30"/>
        <v>1</v>
      </c>
      <c r="J194" s="319">
        <f t="shared" si="30"/>
        <v>15</v>
      </c>
      <c r="K194" s="319">
        <f t="shared" si="30"/>
        <v>0</v>
      </c>
      <c r="L194" s="319">
        <f t="shared" si="30"/>
        <v>0</v>
      </c>
      <c r="M194" s="319">
        <f t="shared" si="30"/>
        <v>1</v>
      </c>
      <c r="N194" s="319">
        <f t="shared" si="30"/>
        <v>43</v>
      </c>
      <c r="O194" s="319">
        <f t="shared" si="30"/>
        <v>1</v>
      </c>
      <c r="P194" s="319">
        <f t="shared" si="30"/>
        <v>92</v>
      </c>
      <c r="Q194" s="319">
        <f t="shared" si="30"/>
        <v>0</v>
      </c>
      <c r="R194" s="319">
        <f t="shared" si="30"/>
        <v>0</v>
      </c>
      <c r="S194" s="319">
        <f t="shared" si="30"/>
        <v>0</v>
      </c>
      <c r="T194" s="144"/>
      <c r="U194" s="320"/>
      <c r="V194" s="320"/>
      <c r="W194" s="320"/>
      <c r="X194" s="322"/>
      <c r="Y194" s="323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</row>
    <row r="195" spans="1:49" s="9" customFormat="1" ht="22.5" customHeight="1">
      <c r="A195" s="160" t="s">
        <v>531</v>
      </c>
      <c r="B195" s="150" t="s">
        <v>1233</v>
      </c>
      <c r="C195" s="319">
        <f t="shared" si="26"/>
        <v>0</v>
      </c>
      <c r="D195" s="319">
        <f t="shared" si="27"/>
        <v>0</v>
      </c>
      <c r="E195" s="318">
        <v>0</v>
      </c>
      <c r="F195" s="318">
        <v>0</v>
      </c>
      <c r="G195" s="318">
        <v>0</v>
      </c>
      <c r="H195" s="318">
        <v>0</v>
      </c>
      <c r="I195" s="318">
        <v>0</v>
      </c>
      <c r="J195" s="318">
        <v>0</v>
      </c>
      <c r="K195" s="318">
        <v>0</v>
      </c>
      <c r="L195" s="318">
        <v>0</v>
      </c>
      <c r="M195" s="318">
        <v>0</v>
      </c>
      <c r="N195" s="318">
        <v>0</v>
      </c>
      <c r="O195" s="318">
        <v>0</v>
      </c>
      <c r="P195" s="318">
        <v>0</v>
      </c>
      <c r="Q195" s="318">
        <v>0</v>
      </c>
      <c r="R195" s="318">
        <v>0</v>
      </c>
      <c r="S195" s="318">
        <v>0</v>
      </c>
      <c r="T195" s="156"/>
      <c r="U195" s="249"/>
      <c r="V195" s="249"/>
      <c r="W195" s="249"/>
      <c r="X195" s="148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</row>
    <row r="196" spans="1:49" s="9" customFormat="1" ht="22.5" customHeight="1">
      <c r="A196" s="149" t="s">
        <v>532</v>
      </c>
      <c r="B196" s="151" t="s">
        <v>533</v>
      </c>
      <c r="C196" s="319">
        <f t="shared" si="26"/>
        <v>0</v>
      </c>
      <c r="D196" s="319">
        <f t="shared" si="27"/>
        <v>0</v>
      </c>
      <c r="E196" s="318">
        <v>0</v>
      </c>
      <c r="F196" s="318">
        <v>0</v>
      </c>
      <c r="G196" s="318">
        <v>0</v>
      </c>
      <c r="H196" s="318">
        <v>0</v>
      </c>
      <c r="I196" s="318">
        <v>0</v>
      </c>
      <c r="J196" s="318">
        <v>0</v>
      </c>
      <c r="K196" s="318">
        <v>0</v>
      </c>
      <c r="L196" s="318">
        <v>0</v>
      </c>
      <c r="M196" s="318">
        <v>0</v>
      </c>
      <c r="N196" s="318">
        <v>0</v>
      </c>
      <c r="O196" s="318">
        <v>0</v>
      </c>
      <c r="P196" s="318">
        <v>0</v>
      </c>
      <c r="Q196" s="318">
        <v>0</v>
      </c>
      <c r="R196" s="318">
        <v>0</v>
      </c>
      <c r="S196" s="318">
        <v>0</v>
      </c>
      <c r="T196" s="156"/>
      <c r="U196" s="249"/>
      <c r="V196" s="249"/>
      <c r="W196" s="249"/>
      <c r="X196" s="148"/>
      <c r="Y196" s="157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</row>
    <row r="197" spans="1:49" s="9" customFormat="1" ht="22.5" customHeight="1">
      <c r="A197" s="160" t="s">
        <v>534</v>
      </c>
      <c r="B197" s="150" t="s">
        <v>535</v>
      </c>
      <c r="C197" s="319">
        <f t="shared" si="26"/>
        <v>0</v>
      </c>
      <c r="D197" s="319">
        <f t="shared" si="27"/>
        <v>0</v>
      </c>
      <c r="E197" s="318">
        <v>0</v>
      </c>
      <c r="F197" s="318">
        <v>0</v>
      </c>
      <c r="G197" s="318">
        <v>0</v>
      </c>
      <c r="H197" s="318">
        <v>0</v>
      </c>
      <c r="I197" s="318">
        <v>0</v>
      </c>
      <c r="J197" s="318">
        <v>0</v>
      </c>
      <c r="K197" s="318">
        <v>0</v>
      </c>
      <c r="L197" s="318">
        <v>0</v>
      </c>
      <c r="M197" s="318">
        <v>0</v>
      </c>
      <c r="N197" s="318">
        <v>0</v>
      </c>
      <c r="O197" s="318">
        <v>0</v>
      </c>
      <c r="P197" s="318">
        <v>0</v>
      </c>
      <c r="Q197" s="318">
        <v>0</v>
      </c>
      <c r="R197" s="318">
        <v>0</v>
      </c>
      <c r="S197" s="318">
        <v>0</v>
      </c>
      <c r="T197" s="156"/>
      <c r="U197" s="249"/>
      <c r="V197" s="249"/>
      <c r="W197" s="249"/>
      <c r="X197" s="148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</row>
    <row r="198" spans="1:49" s="9" customFormat="1" ht="22.5" customHeight="1">
      <c r="A198" s="160" t="s">
        <v>536</v>
      </c>
      <c r="B198" s="150" t="s">
        <v>537</v>
      </c>
      <c r="C198" s="319">
        <f t="shared" si="26"/>
        <v>0</v>
      </c>
      <c r="D198" s="319">
        <f t="shared" si="27"/>
        <v>0</v>
      </c>
      <c r="E198" s="318">
        <v>0</v>
      </c>
      <c r="F198" s="318">
        <v>0</v>
      </c>
      <c r="G198" s="318">
        <v>0</v>
      </c>
      <c r="H198" s="318">
        <v>0</v>
      </c>
      <c r="I198" s="318">
        <v>0</v>
      </c>
      <c r="J198" s="318">
        <v>0</v>
      </c>
      <c r="K198" s="318">
        <v>0</v>
      </c>
      <c r="L198" s="318">
        <v>0</v>
      </c>
      <c r="M198" s="318">
        <v>0</v>
      </c>
      <c r="N198" s="318">
        <v>0</v>
      </c>
      <c r="O198" s="318">
        <v>0</v>
      </c>
      <c r="P198" s="318">
        <v>0</v>
      </c>
      <c r="Q198" s="318">
        <v>0</v>
      </c>
      <c r="R198" s="318">
        <v>0</v>
      </c>
      <c r="S198" s="318">
        <v>0</v>
      </c>
      <c r="T198" s="156"/>
      <c r="U198" s="249"/>
      <c r="V198" s="249"/>
      <c r="W198" s="249"/>
      <c r="X198" s="148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</row>
    <row r="199" spans="1:49" s="9" customFormat="1" ht="22.5" customHeight="1">
      <c r="A199" s="160" t="s">
        <v>538</v>
      </c>
      <c r="B199" s="150" t="s">
        <v>539</v>
      </c>
      <c r="C199" s="319">
        <f t="shared" si="26"/>
        <v>1</v>
      </c>
      <c r="D199" s="319">
        <f t="shared" si="27"/>
        <v>92</v>
      </c>
      <c r="E199" s="318">
        <v>0</v>
      </c>
      <c r="F199" s="318">
        <v>0</v>
      </c>
      <c r="G199" s="318">
        <v>0</v>
      </c>
      <c r="H199" s="318">
        <v>0</v>
      </c>
      <c r="I199" s="318">
        <v>0</v>
      </c>
      <c r="J199" s="318">
        <v>0</v>
      </c>
      <c r="K199" s="318">
        <v>0</v>
      </c>
      <c r="L199" s="318">
        <v>0</v>
      </c>
      <c r="M199" s="318">
        <v>0</v>
      </c>
      <c r="N199" s="318">
        <v>0</v>
      </c>
      <c r="O199" s="318">
        <v>1</v>
      </c>
      <c r="P199" s="318">
        <v>92</v>
      </c>
      <c r="Q199" s="318">
        <v>0</v>
      </c>
      <c r="R199" s="318">
        <v>0</v>
      </c>
      <c r="S199" s="318">
        <v>0</v>
      </c>
      <c r="T199" s="156"/>
      <c r="U199" s="249"/>
      <c r="V199" s="249"/>
      <c r="W199" s="249"/>
      <c r="X199" s="148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</row>
    <row r="200" spans="1:49" s="9" customFormat="1" ht="22.5" customHeight="1">
      <c r="A200" s="160" t="s">
        <v>540</v>
      </c>
      <c r="B200" s="150" t="s">
        <v>541</v>
      </c>
      <c r="C200" s="319">
        <f t="shared" si="26"/>
        <v>0</v>
      </c>
      <c r="D200" s="319">
        <f t="shared" si="27"/>
        <v>0</v>
      </c>
      <c r="E200" s="318">
        <v>0</v>
      </c>
      <c r="F200" s="318">
        <v>0</v>
      </c>
      <c r="G200" s="318">
        <v>0</v>
      </c>
      <c r="H200" s="318">
        <v>0</v>
      </c>
      <c r="I200" s="318">
        <v>0</v>
      </c>
      <c r="J200" s="318">
        <v>0</v>
      </c>
      <c r="K200" s="318">
        <v>0</v>
      </c>
      <c r="L200" s="318">
        <v>0</v>
      </c>
      <c r="M200" s="318">
        <v>0</v>
      </c>
      <c r="N200" s="318">
        <v>0</v>
      </c>
      <c r="O200" s="318">
        <v>0</v>
      </c>
      <c r="P200" s="318">
        <v>0</v>
      </c>
      <c r="Q200" s="318">
        <v>0</v>
      </c>
      <c r="R200" s="318">
        <v>0</v>
      </c>
      <c r="S200" s="318">
        <v>0</v>
      </c>
      <c r="T200" s="156"/>
      <c r="U200" s="249"/>
      <c r="V200" s="249"/>
      <c r="W200" s="249"/>
      <c r="X200" s="148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</row>
    <row r="201" spans="1:49" s="9" customFormat="1" ht="22.5" customHeight="1">
      <c r="A201" s="160" t="s">
        <v>542</v>
      </c>
      <c r="B201" s="150" t="s">
        <v>543</v>
      </c>
      <c r="C201" s="319">
        <f t="shared" si="26"/>
        <v>2</v>
      </c>
      <c r="D201" s="319">
        <f t="shared" si="27"/>
        <v>58</v>
      </c>
      <c r="E201" s="318">
        <v>0</v>
      </c>
      <c r="F201" s="318">
        <v>0</v>
      </c>
      <c r="G201" s="318">
        <v>0</v>
      </c>
      <c r="H201" s="318">
        <v>0</v>
      </c>
      <c r="I201" s="318">
        <v>1</v>
      </c>
      <c r="J201" s="318">
        <v>15</v>
      </c>
      <c r="K201" s="318">
        <v>0</v>
      </c>
      <c r="L201" s="318">
        <v>0</v>
      </c>
      <c r="M201" s="318">
        <v>1</v>
      </c>
      <c r="N201" s="318">
        <v>43</v>
      </c>
      <c r="O201" s="318">
        <v>0</v>
      </c>
      <c r="P201" s="318">
        <v>0</v>
      </c>
      <c r="Q201" s="318">
        <v>0</v>
      </c>
      <c r="R201" s="318">
        <v>0</v>
      </c>
      <c r="S201" s="318">
        <v>0</v>
      </c>
      <c r="T201" s="156"/>
      <c r="U201" s="249"/>
      <c r="V201" s="249"/>
      <c r="W201" s="249"/>
      <c r="X201" s="148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</row>
    <row r="202" spans="1:49" s="12" customFormat="1" ht="22.5" customHeight="1">
      <c r="A202" s="142">
        <v>29</v>
      </c>
      <c r="B202" s="143" t="s">
        <v>1161</v>
      </c>
      <c r="C202" s="319">
        <f>SUM(C203:C208,C216:C218)</f>
        <v>22</v>
      </c>
      <c r="D202" s="319">
        <f aca="true" t="shared" si="31" ref="D202:S202">SUM(D203:D208,D216:D218)</f>
        <v>108</v>
      </c>
      <c r="E202" s="319">
        <f t="shared" si="31"/>
        <v>12</v>
      </c>
      <c r="F202" s="319">
        <f t="shared" si="31"/>
        <v>26</v>
      </c>
      <c r="G202" s="319">
        <f t="shared" si="31"/>
        <v>8</v>
      </c>
      <c r="H202" s="319">
        <f t="shared" si="31"/>
        <v>50</v>
      </c>
      <c r="I202" s="319">
        <f t="shared" si="31"/>
        <v>2</v>
      </c>
      <c r="J202" s="319">
        <f t="shared" si="31"/>
        <v>32</v>
      </c>
      <c r="K202" s="319">
        <f t="shared" si="31"/>
        <v>0</v>
      </c>
      <c r="L202" s="319">
        <f t="shared" si="31"/>
        <v>0</v>
      </c>
      <c r="M202" s="319">
        <f t="shared" si="31"/>
        <v>0</v>
      </c>
      <c r="N202" s="319">
        <f t="shared" si="31"/>
        <v>0</v>
      </c>
      <c r="O202" s="319">
        <f t="shared" si="31"/>
        <v>0</v>
      </c>
      <c r="P202" s="319">
        <f t="shared" si="31"/>
        <v>0</v>
      </c>
      <c r="Q202" s="319">
        <f t="shared" si="31"/>
        <v>0</v>
      </c>
      <c r="R202" s="319">
        <f t="shared" si="31"/>
        <v>0</v>
      </c>
      <c r="S202" s="319">
        <f t="shared" si="31"/>
        <v>0</v>
      </c>
      <c r="T202" s="144"/>
      <c r="U202" s="320"/>
      <c r="V202" s="320"/>
      <c r="W202" s="320"/>
      <c r="X202" s="322"/>
      <c r="Y202" s="323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</row>
    <row r="203" spans="1:49" s="9" customFormat="1" ht="22.5" customHeight="1">
      <c r="A203" s="149" t="s">
        <v>544</v>
      </c>
      <c r="B203" s="151" t="s">
        <v>1233</v>
      </c>
      <c r="C203" s="319">
        <f t="shared" si="26"/>
        <v>0</v>
      </c>
      <c r="D203" s="319">
        <f t="shared" si="27"/>
        <v>0</v>
      </c>
      <c r="E203" s="318">
        <v>0</v>
      </c>
      <c r="F203" s="318">
        <v>0</v>
      </c>
      <c r="G203" s="318">
        <v>0</v>
      </c>
      <c r="H203" s="318">
        <v>0</v>
      </c>
      <c r="I203" s="318">
        <v>0</v>
      </c>
      <c r="J203" s="318">
        <v>0</v>
      </c>
      <c r="K203" s="318">
        <v>0</v>
      </c>
      <c r="L203" s="318">
        <v>0</v>
      </c>
      <c r="M203" s="318">
        <v>0</v>
      </c>
      <c r="N203" s="318">
        <v>0</v>
      </c>
      <c r="O203" s="318">
        <v>0</v>
      </c>
      <c r="P203" s="318">
        <v>0</v>
      </c>
      <c r="Q203" s="318">
        <v>0</v>
      </c>
      <c r="R203" s="318">
        <v>0</v>
      </c>
      <c r="S203" s="318">
        <v>0</v>
      </c>
      <c r="T203" s="156"/>
      <c r="U203" s="249"/>
      <c r="V203" s="249"/>
      <c r="W203" s="249"/>
      <c r="X203" s="148"/>
      <c r="Y203" s="157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</row>
    <row r="204" spans="1:49" s="9" customFormat="1" ht="22.5" customHeight="1">
      <c r="A204" s="149" t="s">
        <v>545</v>
      </c>
      <c r="B204" s="151" t="s">
        <v>546</v>
      </c>
      <c r="C204" s="319">
        <f t="shared" si="26"/>
        <v>12</v>
      </c>
      <c r="D204" s="319">
        <f t="shared" si="27"/>
        <v>50</v>
      </c>
      <c r="E204" s="318">
        <v>8</v>
      </c>
      <c r="F204" s="318">
        <v>18</v>
      </c>
      <c r="G204" s="318">
        <v>3</v>
      </c>
      <c r="H204" s="318">
        <v>16</v>
      </c>
      <c r="I204" s="318">
        <v>1</v>
      </c>
      <c r="J204" s="318">
        <v>16</v>
      </c>
      <c r="K204" s="318">
        <v>0</v>
      </c>
      <c r="L204" s="318">
        <v>0</v>
      </c>
      <c r="M204" s="318">
        <v>0</v>
      </c>
      <c r="N204" s="318">
        <v>0</v>
      </c>
      <c r="O204" s="318">
        <v>0</v>
      </c>
      <c r="P204" s="318">
        <v>0</v>
      </c>
      <c r="Q204" s="318">
        <v>0</v>
      </c>
      <c r="R204" s="318">
        <v>0</v>
      </c>
      <c r="S204" s="318">
        <v>0</v>
      </c>
      <c r="T204" s="156"/>
      <c r="U204" s="249"/>
      <c r="V204" s="249"/>
      <c r="W204" s="249"/>
      <c r="X204" s="148"/>
      <c r="Y204" s="157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</row>
    <row r="205" spans="1:49" s="9" customFormat="1" ht="22.5" customHeight="1">
      <c r="A205" s="149" t="s">
        <v>547</v>
      </c>
      <c r="B205" s="151" t="s">
        <v>548</v>
      </c>
      <c r="C205" s="319">
        <f t="shared" si="26"/>
        <v>3</v>
      </c>
      <c r="D205" s="319">
        <f t="shared" si="27"/>
        <v>15</v>
      </c>
      <c r="E205" s="318">
        <v>1</v>
      </c>
      <c r="F205" s="318">
        <v>2</v>
      </c>
      <c r="G205" s="318">
        <v>2</v>
      </c>
      <c r="H205" s="318">
        <v>13</v>
      </c>
      <c r="I205" s="318">
        <v>0</v>
      </c>
      <c r="J205" s="318">
        <v>0</v>
      </c>
      <c r="K205" s="318">
        <v>0</v>
      </c>
      <c r="L205" s="318">
        <v>0</v>
      </c>
      <c r="M205" s="318">
        <v>0</v>
      </c>
      <c r="N205" s="318">
        <v>0</v>
      </c>
      <c r="O205" s="318">
        <v>0</v>
      </c>
      <c r="P205" s="318">
        <v>0</v>
      </c>
      <c r="Q205" s="318">
        <v>0</v>
      </c>
      <c r="R205" s="318">
        <v>0</v>
      </c>
      <c r="S205" s="318">
        <v>0</v>
      </c>
      <c r="T205" s="156"/>
      <c r="U205" s="249"/>
      <c r="V205" s="249"/>
      <c r="W205" s="249"/>
      <c r="X205" s="148"/>
      <c r="Y205" s="157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</row>
    <row r="206" spans="1:49" s="9" customFormat="1" ht="22.5" customHeight="1">
      <c r="A206" s="160" t="s">
        <v>549</v>
      </c>
      <c r="B206" s="150" t="s">
        <v>550</v>
      </c>
      <c r="C206" s="319">
        <f t="shared" si="26"/>
        <v>0</v>
      </c>
      <c r="D206" s="319">
        <f t="shared" si="27"/>
        <v>0</v>
      </c>
      <c r="E206" s="318">
        <v>0</v>
      </c>
      <c r="F206" s="318">
        <v>0</v>
      </c>
      <c r="G206" s="318">
        <v>0</v>
      </c>
      <c r="H206" s="318">
        <v>0</v>
      </c>
      <c r="I206" s="318">
        <v>0</v>
      </c>
      <c r="J206" s="318">
        <v>0</v>
      </c>
      <c r="K206" s="318">
        <v>0</v>
      </c>
      <c r="L206" s="318">
        <v>0</v>
      </c>
      <c r="M206" s="318">
        <v>0</v>
      </c>
      <c r="N206" s="318">
        <v>0</v>
      </c>
      <c r="O206" s="318">
        <v>0</v>
      </c>
      <c r="P206" s="318">
        <v>0</v>
      </c>
      <c r="Q206" s="318">
        <v>0</v>
      </c>
      <c r="R206" s="318">
        <v>0</v>
      </c>
      <c r="S206" s="318">
        <v>0</v>
      </c>
      <c r="T206" s="156"/>
      <c r="U206" s="249"/>
      <c r="V206" s="249"/>
      <c r="W206" s="249"/>
      <c r="X206" s="148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</row>
    <row r="207" spans="1:49" s="9" customFormat="1" ht="22.5" customHeight="1">
      <c r="A207" s="160" t="s">
        <v>551</v>
      </c>
      <c r="B207" s="150" t="s">
        <v>552</v>
      </c>
      <c r="C207" s="319">
        <f t="shared" si="26"/>
        <v>4</v>
      </c>
      <c r="D207" s="319">
        <f t="shared" si="27"/>
        <v>25</v>
      </c>
      <c r="E207" s="318">
        <v>2</v>
      </c>
      <c r="F207" s="318">
        <v>3</v>
      </c>
      <c r="G207" s="318">
        <v>1</v>
      </c>
      <c r="H207" s="318">
        <v>6</v>
      </c>
      <c r="I207" s="318">
        <v>1</v>
      </c>
      <c r="J207" s="318">
        <v>16</v>
      </c>
      <c r="K207" s="318">
        <v>0</v>
      </c>
      <c r="L207" s="318">
        <v>0</v>
      </c>
      <c r="M207" s="318">
        <v>0</v>
      </c>
      <c r="N207" s="318">
        <v>0</v>
      </c>
      <c r="O207" s="318">
        <v>0</v>
      </c>
      <c r="P207" s="318">
        <v>0</v>
      </c>
      <c r="Q207" s="318">
        <v>0</v>
      </c>
      <c r="R207" s="318">
        <v>0</v>
      </c>
      <c r="S207" s="318">
        <v>0</v>
      </c>
      <c r="T207" s="156"/>
      <c r="U207" s="249"/>
      <c r="V207" s="249"/>
      <c r="W207" s="249"/>
      <c r="X207" s="148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</row>
    <row r="208" spans="1:49" s="9" customFormat="1" ht="22.5" customHeight="1">
      <c r="A208" s="149" t="s">
        <v>553</v>
      </c>
      <c r="B208" s="151" t="s">
        <v>554</v>
      </c>
      <c r="C208" s="319">
        <f t="shared" si="26"/>
        <v>0</v>
      </c>
      <c r="D208" s="319">
        <f t="shared" si="27"/>
        <v>0</v>
      </c>
      <c r="E208" s="318">
        <v>0</v>
      </c>
      <c r="F208" s="318">
        <v>0</v>
      </c>
      <c r="G208" s="318">
        <v>0</v>
      </c>
      <c r="H208" s="318">
        <v>0</v>
      </c>
      <c r="I208" s="318">
        <v>0</v>
      </c>
      <c r="J208" s="318">
        <v>0</v>
      </c>
      <c r="K208" s="318">
        <v>0</v>
      </c>
      <c r="L208" s="318">
        <v>0</v>
      </c>
      <c r="M208" s="318">
        <v>0</v>
      </c>
      <c r="N208" s="318">
        <v>0</v>
      </c>
      <c r="O208" s="318">
        <v>0</v>
      </c>
      <c r="P208" s="318">
        <v>0</v>
      </c>
      <c r="Q208" s="318">
        <v>0</v>
      </c>
      <c r="R208" s="318">
        <v>0</v>
      </c>
      <c r="S208" s="318">
        <v>0</v>
      </c>
      <c r="T208" s="156"/>
      <c r="U208" s="249"/>
      <c r="V208" s="249"/>
      <c r="W208" s="249"/>
      <c r="X208" s="148"/>
      <c r="Y208" s="157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</row>
    <row r="209" spans="1:49" s="177" customFormat="1" ht="6" customHeight="1" thickBot="1">
      <c r="A209" s="171"/>
      <c r="B209" s="172"/>
      <c r="C209" s="173"/>
      <c r="D209" s="174"/>
      <c r="E209" s="173"/>
      <c r="F209" s="173"/>
      <c r="G209" s="173"/>
      <c r="H209" s="173"/>
      <c r="I209" s="175"/>
      <c r="J209" s="173"/>
      <c r="K209" s="173"/>
      <c r="L209" s="173"/>
      <c r="M209" s="173"/>
      <c r="N209" s="173"/>
      <c r="O209" s="173"/>
      <c r="P209" s="173"/>
      <c r="Q209" s="173"/>
      <c r="R209" s="173"/>
      <c r="S209" s="180"/>
      <c r="T209" s="176"/>
      <c r="U209" s="145"/>
      <c r="V209" s="145"/>
      <c r="W209" s="145"/>
      <c r="X209" s="14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</row>
    <row r="210" spans="1:49" s="9" customFormat="1" ht="7.5" customHeight="1">
      <c r="A210" s="32"/>
      <c r="B210" s="32"/>
      <c r="C210" s="155"/>
      <c r="D210" s="158"/>
      <c r="E210" s="155"/>
      <c r="F210" s="155"/>
      <c r="G210" s="155"/>
      <c r="H210" s="155"/>
      <c r="I210" s="159"/>
      <c r="J210" s="155"/>
      <c r="K210" s="155"/>
      <c r="L210" s="155"/>
      <c r="M210" s="155"/>
      <c r="N210" s="155"/>
      <c r="O210" s="155"/>
      <c r="P210" s="155"/>
      <c r="Q210" s="155"/>
      <c r="R210" s="155"/>
      <c r="S210" s="48"/>
      <c r="T210" s="134"/>
      <c r="U210" s="145"/>
      <c r="V210" s="145"/>
      <c r="W210" s="179"/>
      <c r="X210" s="148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</row>
    <row r="211" spans="1:24" s="119" customFormat="1" ht="21.75" customHeight="1">
      <c r="A211" s="426" t="s">
        <v>1337</v>
      </c>
      <c r="B211" s="426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U211" s="145"/>
      <c r="V211" s="145"/>
      <c r="W211" s="179"/>
      <c r="X211" s="148"/>
    </row>
    <row r="212" spans="1:65" ht="12" customHeight="1" thickBot="1">
      <c r="A212" s="120"/>
      <c r="B212" s="120"/>
      <c r="C212" s="121"/>
      <c r="D212" s="122"/>
      <c r="E212" s="121"/>
      <c r="F212" s="121"/>
      <c r="G212" s="121"/>
      <c r="H212" s="121"/>
      <c r="I212" s="123"/>
      <c r="J212" s="121"/>
      <c r="K212" s="121"/>
      <c r="L212" s="121"/>
      <c r="M212" s="121"/>
      <c r="N212" s="121"/>
      <c r="O212" s="121"/>
      <c r="P212" s="121"/>
      <c r="Q212" s="121"/>
      <c r="R212" s="12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2"/>
      <c r="AY212" s="182"/>
      <c r="AZ212" s="182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</row>
    <row r="213" spans="1:49" s="9" customFormat="1" ht="24" customHeight="1">
      <c r="A213" s="418" t="s">
        <v>975</v>
      </c>
      <c r="B213" s="419"/>
      <c r="C213" s="126" t="s">
        <v>976</v>
      </c>
      <c r="D213" s="127"/>
      <c r="E213" s="422" t="s">
        <v>977</v>
      </c>
      <c r="F213" s="423"/>
      <c r="G213" s="416" t="s">
        <v>978</v>
      </c>
      <c r="H213" s="417"/>
      <c r="I213" s="427" t="s">
        <v>979</v>
      </c>
      <c r="J213" s="428"/>
      <c r="K213" s="422" t="s">
        <v>980</v>
      </c>
      <c r="L213" s="423"/>
      <c r="M213" s="422" t="s">
        <v>981</v>
      </c>
      <c r="N213" s="423"/>
      <c r="O213" s="422" t="s">
        <v>982</v>
      </c>
      <c r="P213" s="423"/>
      <c r="Q213" s="131" t="s">
        <v>983</v>
      </c>
      <c r="R213" s="132"/>
      <c r="S213" s="133" t="s">
        <v>48</v>
      </c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</row>
    <row r="214" spans="1:49" s="9" customFormat="1" ht="24.75" customHeight="1">
      <c r="A214" s="420"/>
      <c r="B214" s="421"/>
      <c r="C214" s="129" t="s">
        <v>984</v>
      </c>
      <c r="D214" s="135" t="s">
        <v>985</v>
      </c>
      <c r="E214" s="136" t="s">
        <v>984</v>
      </c>
      <c r="F214" s="135" t="s">
        <v>985</v>
      </c>
      <c r="G214" s="136" t="s">
        <v>984</v>
      </c>
      <c r="H214" s="137" t="s">
        <v>985</v>
      </c>
      <c r="I214" s="130" t="s">
        <v>984</v>
      </c>
      <c r="J214" s="128" t="s">
        <v>985</v>
      </c>
      <c r="K214" s="136" t="s">
        <v>984</v>
      </c>
      <c r="L214" s="135" t="s">
        <v>985</v>
      </c>
      <c r="M214" s="136" t="s">
        <v>984</v>
      </c>
      <c r="N214" s="135" t="s">
        <v>985</v>
      </c>
      <c r="O214" s="136" t="s">
        <v>984</v>
      </c>
      <c r="P214" s="135" t="s">
        <v>985</v>
      </c>
      <c r="Q214" s="136" t="s">
        <v>984</v>
      </c>
      <c r="R214" s="137" t="s">
        <v>985</v>
      </c>
      <c r="S214" s="56" t="s">
        <v>49</v>
      </c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</row>
    <row r="215" spans="1:49" s="9" customFormat="1" ht="6" customHeight="1">
      <c r="A215" s="15"/>
      <c r="B215" s="16"/>
      <c r="C215" s="139"/>
      <c r="D215" s="140"/>
      <c r="E215" s="139"/>
      <c r="F215" s="140"/>
      <c r="G215" s="139"/>
      <c r="H215" s="140"/>
      <c r="I215" s="141"/>
      <c r="J215" s="139"/>
      <c r="K215" s="139"/>
      <c r="L215" s="140"/>
      <c r="M215" s="139"/>
      <c r="N215" s="140"/>
      <c r="O215" s="139"/>
      <c r="P215" s="140"/>
      <c r="Q215" s="139"/>
      <c r="R215" s="140"/>
      <c r="S215" s="48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</row>
    <row r="216" spans="1:49" s="9" customFormat="1" ht="22.5" customHeight="1">
      <c r="A216" s="160" t="s">
        <v>555</v>
      </c>
      <c r="B216" s="150" t="s">
        <v>556</v>
      </c>
      <c r="C216" s="319">
        <f aca="true" t="shared" si="32" ref="C216:C242">E216+G216+I216+K216+M216+O216+Q216+S216</f>
        <v>1</v>
      </c>
      <c r="D216" s="319">
        <f aca="true" t="shared" si="33" ref="D216:D242">F216+H216+J216+L216+N216+P216+R216</f>
        <v>3</v>
      </c>
      <c r="E216" s="318">
        <v>1</v>
      </c>
      <c r="F216" s="318">
        <v>3</v>
      </c>
      <c r="G216" s="318">
        <v>0</v>
      </c>
      <c r="H216" s="318">
        <v>0</v>
      </c>
      <c r="I216" s="318">
        <v>0</v>
      </c>
      <c r="J216" s="318">
        <v>0</v>
      </c>
      <c r="K216" s="318">
        <v>0</v>
      </c>
      <c r="L216" s="318">
        <v>0</v>
      </c>
      <c r="M216" s="318">
        <v>0</v>
      </c>
      <c r="N216" s="318">
        <v>0</v>
      </c>
      <c r="O216" s="318">
        <v>0</v>
      </c>
      <c r="P216" s="318">
        <v>0</v>
      </c>
      <c r="Q216" s="318">
        <v>0</v>
      </c>
      <c r="R216" s="318">
        <v>0</v>
      </c>
      <c r="S216" s="318">
        <v>0</v>
      </c>
      <c r="T216" s="156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</row>
    <row r="217" spans="1:49" s="9" customFormat="1" ht="22.5" customHeight="1">
      <c r="A217" s="160" t="s">
        <v>557</v>
      </c>
      <c r="B217" s="150" t="s">
        <v>558</v>
      </c>
      <c r="C217" s="319">
        <f t="shared" si="32"/>
        <v>1</v>
      </c>
      <c r="D217" s="319">
        <f t="shared" si="33"/>
        <v>8</v>
      </c>
      <c r="E217" s="318">
        <v>0</v>
      </c>
      <c r="F217" s="318">
        <v>0</v>
      </c>
      <c r="G217" s="318">
        <v>1</v>
      </c>
      <c r="H217" s="318">
        <v>8</v>
      </c>
      <c r="I217" s="318">
        <v>0</v>
      </c>
      <c r="J217" s="318">
        <v>0</v>
      </c>
      <c r="K217" s="318">
        <v>0</v>
      </c>
      <c r="L217" s="318">
        <v>0</v>
      </c>
      <c r="M217" s="318">
        <v>0</v>
      </c>
      <c r="N217" s="318">
        <v>0</v>
      </c>
      <c r="O217" s="318">
        <v>0</v>
      </c>
      <c r="P217" s="318">
        <v>0</v>
      </c>
      <c r="Q217" s="318">
        <v>0</v>
      </c>
      <c r="R217" s="318">
        <v>0</v>
      </c>
      <c r="S217" s="318">
        <v>0</v>
      </c>
      <c r="T217" s="156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</row>
    <row r="218" spans="1:49" s="9" customFormat="1" ht="22.5" customHeight="1">
      <c r="A218" s="149" t="s">
        <v>559</v>
      </c>
      <c r="B218" s="151" t="s">
        <v>560</v>
      </c>
      <c r="C218" s="319">
        <f t="shared" si="32"/>
        <v>1</v>
      </c>
      <c r="D218" s="319">
        <f t="shared" si="33"/>
        <v>7</v>
      </c>
      <c r="E218" s="318">
        <v>0</v>
      </c>
      <c r="F218" s="318">
        <v>0</v>
      </c>
      <c r="G218" s="318">
        <v>1</v>
      </c>
      <c r="H218" s="318">
        <v>7</v>
      </c>
      <c r="I218" s="318">
        <v>0</v>
      </c>
      <c r="J218" s="318">
        <v>0</v>
      </c>
      <c r="K218" s="318">
        <v>0</v>
      </c>
      <c r="L218" s="318">
        <v>0</v>
      </c>
      <c r="M218" s="318">
        <v>0</v>
      </c>
      <c r="N218" s="318">
        <v>0</v>
      </c>
      <c r="O218" s="318">
        <v>0</v>
      </c>
      <c r="P218" s="318">
        <v>0</v>
      </c>
      <c r="Q218" s="318">
        <v>0</v>
      </c>
      <c r="R218" s="318">
        <v>0</v>
      </c>
      <c r="S218" s="318">
        <v>0</v>
      </c>
      <c r="T218" s="156"/>
      <c r="U218" s="249"/>
      <c r="V218" s="249"/>
      <c r="W218" s="249"/>
      <c r="X218" s="148"/>
      <c r="Y218" s="157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</row>
    <row r="219" spans="1:49" s="12" customFormat="1" ht="22.5" customHeight="1">
      <c r="A219" s="142">
        <v>30</v>
      </c>
      <c r="B219" s="143" t="s">
        <v>1162</v>
      </c>
      <c r="C219" s="319">
        <f>SUM(C220:C223)</f>
        <v>0</v>
      </c>
      <c r="D219" s="319">
        <f aca="true" t="shared" si="34" ref="D219:S219">SUM(D220:D223)</f>
        <v>0</v>
      </c>
      <c r="E219" s="319">
        <f t="shared" si="34"/>
        <v>0</v>
      </c>
      <c r="F219" s="319">
        <f t="shared" si="34"/>
        <v>0</v>
      </c>
      <c r="G219" s="319">
        <f t="shared" si="34"/>
        <v>0</v>
      </c>
      <c r="H219" s="319">
        <f t="shared" si="34"/>
        <v>0</v>
      </c>
      <c r="I219" s="319">
        <f t="shared" si="34"/>
        <v>0</v>
      </c>
      <c r="J219" s="319">
        <f t="shared" si="34"/>
        <v>0</v>
      </c>
      <c r="K219" s="319">
        <f t="shared" si="34"/>
        <v>0</v>
      </c>
      <c r="L219" s="319">
        <f t="shared" si="34"/>
        <v>0</v>
      </c>
      <c r="M219" s="319">
        <f t="shared" si="34"/>
        <v>0</v>
      </c>
      <c r="N219" s="319">
        <f t="shared" si="34"/>
        <v>0</v>
      </c>
      <c r="O219" s="319">
        <f t="shared" si="34"/>
        <v>0</v>
      </c>
      <c r="P219" s="319">
        <f t="shared" si="34"/>
        <v>0</v>
      </c>
      <c r="Q219" s="319">
        <f t="shared" si="34"/>
        <v>0</v>
      </c>
      <c r="R219" s="319">
        <f t="shared" si="34"/>
        <v>0</v>
      </c>
      <c r="S219" s="319">
        <f t="shared" si="34"/>
        <v>0</v>
      </c>
      <c r="T219" s="144"/>
      <c r="U219" s="320"/>
      <c r="V219" s="320"/>
      <c r="W219" s="320"/>
      <c r="X219" s="322"/>
      <c r="Y219" s="323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</row>
    <row r="220" spans="1:49" s="9" customFormat="1" ht="22.5" customHeight="1">
      <c r="A220" s="160" t="s">
        <v>561</v>
      </c>
      <c r="B220" s="150" t="s">
        <v>1233</v>
      </c>
      <c r="C220" s="319">
        <f t="shared" si="32"/>
        <v>0</v>
      </c>
      <c r="D220" s="319">
        <f t="shared" si="33"/>
        <v>0</v>
      </c>
      <c r="E220" s="318">
        <v>0</v>
      </c>
      <c r="F220" s="318">
        <v>0</v>
      </c>
      <c r="G220" s="318">
        <v>0</v>
      </c>
      <c r="H220" s="318">
        <v>0</v>
      </c>
      <c r="I220" s="318">
        <v>0</v>
      </c>
      <c r="J220" s="318">
        <v>0</v>
      </c>
      <c r="K220" s="318">
        <v>0</v>
      </c>
      <c r="L220" s="318">
        <v>0</v>
      </c>
      <c r="M220" s="318">
        <v>0</v>
      </c>
      <c r="N220" s="318">
        <v>0</v>
      </c>
      <c r="O220" s="318">
        <v>0</v>
      </c>
      <c r="P220" s="318">
        <v>0</v>
      </c>
      <c r="Q220" s="318">
        <v>0</v>
      </c>
      <c r="R220" s="318">
        <v>0</v>
      </c>
      <c r="S220" s="318">
        <v>0</v>
      </c>
      <c r="T220" s="156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</row>
    <row r="221" spans="1:49" s="9" customFormat="1" ht="22.5" customHeight="1">
      <c r="A221" s="160" t="s">
        <v>562</v>
      </c>
      <c r="B221" s="150" t="s">
        <v>563</v>
      </c>
      <c r="C221" s="319">
        <f t="shared" si="32"/>
        <v>0</v>
      </c>
      <c r="D221" s="319">
        <f t="shared" si="33"/>
        <v>0</v>
      </c>
      <c r="E221" s="318">
        <v>0</v>
      </c>
      <c r="F221" s="318">
        <v>0</v>
      </c>
      <c r="G221" s="318">
        <v>0</v>
      </c>
      <c r="H221" s="318">
        <v>0</v>
      </c>
      <c r="I221" s="318">
        <v>0</v>
      </c>
      <c r="J221" s="318">
        <v>0</v>
      </c>
      <c r="K221" s="318">
        <v>0</v>
      </c>
      <c r="L221" s="318">
        <v>0</v>
      </c>
      <c r="M221" s="318">
        <v>0</v>
      </c>
      <c r="N221" s="318">
        <v>0</v>
      </c>
      <c r="O221" s="318">
        <v>0</v>
      </c>
      <c r="P221" s="318">
        <v>0</v>
      </c>
      <c r="Q221" s="318">
        <v>0</v>
      </c>
      <c r="R221" s="318">
        <v>0</v>
      </c>
      <c r="S221" s="318">
        <v>0</v>
      </c>
      <c r="T221" s="156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</row>
    <row r="222" spans="1:49" s="9" customFormat="1" ht="22.5" customHeight="1">
      <c r="A222" s="160" t="s">
        <v>564</v>
      </c>
      <c r="B222" s="150" t="s">
        <v>565</v>
      </c>
      <c r="C222" s="319">
        <f t="shared" si="32"/>
        <v>0</v>
      </c>
      <c r="D222" s="319">
        <f t="shared" si="33"/>
        <v>0</v>
      </c>
      <c r="E222" s="318">
        <v>0</v>
      </c>
      <c r="F222" s="318">
        <v>0</v>
      </c>
      <c r="G222" s="318">
        <v>0</v>
      </c>
      <c r="H222" s="318">
        <v>0</v>
      </c>
      <c r="I222" s="318">
        <v>0</v>
      </c>
      <c r="J222" s="318">
        <v>0</v>
      </c>
      <c r="K222" s="318">
        <v>0</v>
      </c>
      <c r="L222" s="318">
        <v>0</v>
      </c>
      <c r="M222" s="318">
        <v>0</v>
      </c>
      <c r="N222" s="318">
        <v>0</v>
      </c>
      <c r="O222" s="318">
        <v>0</v>
      </c>
      <c r="P222" s="318">
        <v>0</v>
      </c>
      <c r="Q222" s="318">
        <v>0</v>
      </c>
      <c r="R222" s="318">
        <v>0</v>
      </c>
      <c r="S222" s="318">
        <v>0</v>
      </c>
      <c r="T222" s="156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</row>
    <row r="223" spans="1:49" s="9" customFormat="1" ht="22.5" customHeight="1">
      <c r="A223" s="160" t="s">
        <v>566</v>
      </c>
      <c r="B223" s="150" t="s">
        <v>567</v>
      </c>
      <c r="C223" s="319">
        <f t="shared" si="32"/>
        <v>0</v>
      </c>
      <c r="D223" s="319">
        <f t="shared" si="33"/>
        <v>0</v>
      </c>
      <c r="E223" s="318">
        <v>0</v>
      </c>
      <c r="F223" s="318">
        <v>0</v>
      </c>
      <c r="G223" s="318">
        <v>0</v>
      </c>
      <c r="H223" s="318">
        <v>0</v>
      </c>
      <c r="I223" s="318">
        <v>0</v>
      </c>
      <c r="J223" s="318">
        <v>0</v>
      </c>
      <c r="K223" s="318">
        <v>0</v>
      </c>
      <c r="L223" s="318">
        <v>0</v>
      </c>
      <c r="M223" s="318">
        <v>0</v>
      </c>
      <c r="N223" s="318">
        <v>0</v>
      </c>
      <c r="O223" s="318">
        <v>0</v>
      </c>
      <c r="P223" s="318">
        <v>0</v>
      </c>
      <c r="Q223" s="318">
        <v>0</v>
      </c>
      <c r="R223" s="318">
        <v>0</v>
      </c>
      <c r="S223" s="318">
        <v>0</v>
      </c>
      <c r="T223" s="156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</row>
    <row r="224" spans="1:49" s="12" customFormat="1" ht="22.5" customHeight="1">
      <c r="A224" s="142">
        <v>31</v>
      </c>
      <c r="B224" s="143" t="s">
        <v>1163</v>
      </c>
      <c r="C224" s="319">
        <f>SUM(C225:C231)</f>
        <v>42</v>
      </c>
      <c r="D224" s="319">
        <f aca="true" t="shared" si="35" ref="D224:S224">SUM(D225:D231)</f>
        <v>597</v>
      </c>
      <c r="E224" s="319">
        <f t="shared" si="35"/>
        <v>21</v>
      </c>
      <c r="F224" s="319">
        <f t="shared" si="35"/>
        <v>55</v>
      </c>
      <c r="G224" s="319">
        <f t="shared" si="35"/>
        <v>10</v>
      </c>
      <c r="H224" s="319">
        <f t="shared" si="35"/>
        <v>64</v>
      </c>
      <c r="I224" s="319">
        <f t="shared" si="35"/>
        <v>6</v>
      </c>
      <c r="J224" s="319">
        <f t="shared" si="35"/>
        <v>72</v>
      </c>
      <c r="K224" s="319">
        <f t="shared" si="35"/>
        <v>1</v>
      </c>
      <c r="L224" s="319">
        <f t="shared" si="35"/>
        <v>21</v>
      </c>
      <c r="M224" s="319">
        <f t="shared" si="35"/>
        <v>1</v>
      </c>
      <c r="N224" s="319">
        <f t="shared" si="35"/>
        <v>42</v>
      </c>
      <c r="O224" s="319">
        <f t="shared" si="35"/>
        <v>2</v>
      </c>
      <c r="P224" s="319">
        <f t="shared" si="35"/>
        <v>127</v>
      </c>
      <c r="Q224" s="319">
        <f t="shared" si="35"/>
        <v>1</v>
      </c>
      <c r="R224" s="319">
        <f t="shared" si="35"/>
        <v>216</v>
      </c>
      <c r="S224" s="319">
        <f t="shared" si="35"/>
        <v>0</v>
      </c>
      <c r="T224" s="144"/>
      <c r="U224" s="320"/>
      <c r="V224" s="320"/>
      <c r="W224" s="320"/>
      <c r="X224" s="322"/>
      <c r="Y224" s="323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</row>
    <row r="225" spans="1:49" s="9" customFormat="1" ht="22.5" customHeight="1">
      <c r="A225" s="160" t="s">
        <v>568</v>
      </c>
      <c r="B225" s="150" t="s">
        <v>1233</v>
      </c>
      <c r="C225" s="319">
        <f t="shared" si="32"/>
        <v>2</v>
      </c>
      <c r="D225" s="319">
        <f t="shared" si="33"/>
        <v>15</v>
      </c>
      <c r="E225" s="318">
        <v>0</v>
      </c>
      <c r="F225" s="318">
        <v>0</v>
      </c>
      <c r="G225" s="318">
        <v>2</v>
      </c>
      <c r="H225" s="318">
        <v>15</v>
      </c>
      <c r="I225" s="318">
        <v>0</v>
      </c>
      <c r="J225" s="318">
        <v>0</v>
      </c>
      <c r="K225" s="318">
        <v>0</v>
      </c>
      <c r="L225" s="318">
        <v>0</v>
      </c>
      <c r="M225" s="318">
        <v>0</v>
      </c>
      <c r="N225" s="318">
        <v>0</v>
      </c>
      <c r="O225" s="318">
        <v>0</v>
      </c>
      <c r="P225" s="318">
        <v>0</v>
      </c>
      <c r="Q225" s="318">
        <v>0</v>
      </c>
      <c r="R225" s="318">
        <v>0</v>
      </c>
      <c r="S225" s="318">
        <v>0</v>
      </c>
      <c r="T225" s="156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</row>
    <row r="226" spans="1:49" s="9" customFormat="1" ht="22.5" customHeight="1">
      <c r="A226" s="149" t="s">
        <v>569</v>
      </c>
      <c r="B226" s="151" t="s">
        <v>570</v>
      </c>
      <c r="C226" s="319">
        <f t="shared" si="32"/>
        <v>21</v>
      </c>
      <c r="D226" s="319">
        <f t="shared" si="33"/>
        <v>420</v>
      </c>
      <c r="E226" s="318">
        <v>11</v>
      </c>
      <c r="F226" s="318">
        <v>27</v>
      </c>
      <c r="G226" s="318">
        <v>2</v>
      </c>
      <c r="H226" s="318">
        <v>13</v>
      </c>
      <c r="I226" s="318">
        <v>4</v>
      </c>
      <c r="J226" s="318">
        <v>41</v>
      </c>
      <c r="K226" s="318">
        <v>1</v>
      </c>
      <c r="L226" s="318">
        <v>21</v>
      </c>
      <c r="M226" s="318">
        <v>1</v>
      </c>
      <c r="N226" s="318">
        <v>42</v>
      </c>
      <c r="O226" s="318">
        <v>1</v>
      </c>
      <c r="P226" s="318">
        <v>60</v>
      </c>
      <c r="Q226" s="318">
        <v>1</v>
      </c>
      <c r="R226" s="318">
        <v>216</v>
      </c>
      <c r="S226" s="318">
        <v>0</v>
      </c>
      <c r="T226" s="156"/>
      <c r="U226" s="249"/>
      <c r="V226" s="249"/>
      <c r="W226" s="249"/>
      <c r="X226" s="148"/>
      <c r="Y226" s="157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</row>
    <row r="227" spans="1:49" s="9" customFormat="1" ht="22.5" customHeight="1">
      <c r="A227" s="160" t="s">
        <v>571</v>
      </c>
      <c r="B227" s="150" t="s">
        <v>572</v>
      </c>
      <c r="C227" s="319">
        <f t="shared" si="32"/>
        <v>3</v>
      </c>
      <c r="D227" s="319">
        <f t="shared" si="33"/>
        <v>8</v>
      </c>
      <c r="E227" s="318">
        <v>3</v>
      </c>
      <c r="F227" s="318">
        <v>8</v>
      </c>
      <c r="G227" s="318">
        <v>0</v>
      </c>
      <c r="H227" s="318">
        <v>0</v>
      </c>
      <c r="I227" s="318">
        <v>0</v>
      </c>
      <c r="J227" s="318">
        <v>0</v>
      </c>
      <c r="K227" s="318">
        <v>0</v>
      </c>
      <c r="L227" s="318">
        <v>0</v>
      </c>
      <c r="M227" s="318">
        <v>0</v>
      </c>
      <c r="N227" s="318">
        <v>0</v>
      </c>
      <c r="O227" s="318">
        <v>0</v>
      </c>
      <c r="P227" s="318">
        <v>0</v>
      </c>
      <c r="Q227" s="318">
        <v>0</v>
      </c>
      <c r="R227" s="318">
        <v>0</v>
      </c>
      <c r="S227" s="318">
        <v>0</v>
      </c>
      <c r="T227" s="156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</row>
    <row r="228" spans="1:49" s="9" customFormat="1" ht="22.5" customHeight="1">
      <c r="A228" s="160" t="s">
        <v>573</v>
      </c>
      <c r="B228" s="150" t="s">
        <v>574</v>
      </c>
      <c r="C228" s="319">
        <f t="shared" si="32"/>
        <v>1</v>
      </c>
      <c r="D228" s="319">
        <f t="shared" si="33"/>
        <v>4</v>
      </c>
      <c r="E228" s="318">
        <v>1</v>
      </c>
      <c r="F228" s="318">
        <v>4</v>
      </c>
      <c r="G228" s="318">
        <v>0</v>
      </c>
      <c r="H228" s="318">
        <v>0</v>
      </c>
      <c r="I228" s="318">
        <v>0</v>
      </c>
      <c r="J228" s="318">
        <v>0</v>
      </c>
      <c r="K228" s="318">
        <v>0</v>
      </c>
      <c r="L228" s="318">
        <v>0</v>
      </c>
      <c r="M228" s="318">
        <v>0</v>
      </c>
      <c r="N228" s="318">
        <v>0</v>
      </c>
      <c r="O228" s="318">
        <v>0</v>
      </c>
      <c r="P228" s="318">
        <v>0</v>
      </c>
      <c r="Q228" s="318">
        <v>0</v>
      </c>
      <c r="R228" s="318">
        <v>0</v>
      </c>
      <c r="S228" s="318">
        <v>0</v>
      </c>
      <c r="T228" s="156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</row>
    <row r="229" spans="1:49" s="9" customFormat="1" ht="22.5" customHeight="1">
      <c r="A229" s="160" t="s">
        <v>575</v>
      </c>
      <c r="B229" s="150" t="s">
        <v>576</v>
      </c>
      <c r="C229" s="319">
        <f t="shared" si="32"/>
        <v>6</v>
      </c>
      <c r="D229" s="319">
        <f t="shared" si="33"/>
        <v>37</v>
      </c>
      <c r="E229" s="318">
        <v>2</v>
      </c>
      <c r="F229" s="318">
        <v>4</v>
      </c>
      <c r="G229" s="318">
        <v>3</v>
      </c>
      <c r="H229" s="318">
        <v>20</v>
      </c>
      <c r="I229" s="318">
        <v>1</v>
      </c>
      <c r="J229" s="318">
        <v>13</v>
      </c>
      <c r="K229" s="318">
        <v>0</v>
      </c>
      <c r="L229" s="318">
        <v>0</v>
      </c>
      <c r="M229" s="318">
        <v>0</v>
      </c>
      <c r="N229" s="318">
        <v>0</v>
      </c>
      <c r="O229" s="318">
        <v>0</v>
      </c>
      <c r="P229" s="318">
        <v>0</v>
      </c>
      <c r="Q229" s="318">
        <v>0</v>
      </c>
      <c r="R229" s="318">
        <v>0</v>
      </c>
      <c r="S229" s="318">
        <v>0</v>
      </c>
      <c r="T229" s="156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</row>
    <row r="230" spans="1:49" s="9" customFormat="1" ht="22.5" customHeight="1">
      <c r="A230" s="160" t="s">
        <v>577</v>
      </c>
      <c r="B230" s="150" t="s">
        <v>578</v>
      </c>
      <c r="C230" s="319">
        <f t="shared" si="32"/>
        <v>3</v>
      </c>
      <c r="D230" s="319">
        <f t="shared" si="33"/>
        <v>13</v>
      </c>
      <c r="E230" s="318">
        <v>1</v>
      </c>
      <c r="F230" s="318">
        <v>2</v>
      </c>
      <c r="G230" s="318">
        <v>2</v>
      </c>
      <c r="H230" s="318">
        <v>11</v>
      </c>
      <c r="I230" s="318">
        <v>0</v>
      </c>
      <c r="J230" s="318">
        <v>0</v>
      </c>
      <c r="K230" s="318">
        <v>0</v>
      </c>
      <c r="L230" s="318">
        <v>0</v>
      </c>
      <c r="M230" s="318">
        <v>0</v>
      </c>
      <c r="N230" s="318">
        <v>0</v>
      </c>
      <c r="O230" s="318">
        <v>0</v>
      </c>
      <c r="P230" s="318">
        <v>0</v>
      </c>
      <c r="Q230" s="318">
        <v>0</v>
      </c>
      <c r="R230" s="318">
        <v>0</v>
      </c>
      <c r="S230" s="318">
        <v>0</v>
      </c>
      <c r="T230" s="156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</row>
    <row r="231" spans="1:49" s="9" customFormat="1" ht="22.5" customHeight="1">
      <c r="A231" s="149" t="s">
        <v>579</v>
      </c>
      <c r="B231" s="151" t="s">
        <v>580</v>
      </c>
      <c r="C231" s="319">
        <f t="shared" si="32"/>
        <v>6</v>
      </c>
      <c r="D231" s="319">
        <f t="shared" si="33"/>
        <v>100</v>
      </c>
      <c r="E231" s="318">
        <v>3</v>
      </c>
      <c r="F231" s="318">
        <v>10</v>
      </c>
      <c r="G231" s="318">
        <v>1</v>
      </c>
      <c r="H231" s="318">
        <v>5</v>
      </c>
      <c r="I231" s="318">
        <v>1</v>
      </c>
      <c r="J231" s="318">
        <v>18</v>
      </c>
      <c r="K231" s="318">
        <v>0</v>
      </c>
      <c r="L231" s="318">
        <v>0</v>
      </c>
      <c r="M231" s="318">
        <v>0</v>
      </c>
      <c r="N231" s="318">
        <v>0</v>
      </c>
      <c r="O231" s="318">
        <v>1</v>
      </c>
      <c r="P231" s="318">
        <v>67</v>
      </c>
      <c r="Q231" s="318">
        <v>0</v>
      </c>
      <c r="R231" s="318">
        <v>0</v>
      </c>
      <c r="S231" s="318">
        <v>0</v>
      </c>
      <c r="T231" s="156"/>
      <c r="U231" s="249"/>
      <c r="V231" s="249"/>
      <c r="W231" s="249"/>
      <c r="X231" s="148"/>
      <c r="Y231" s="157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</row>
    <row r="232" spans="1:49" s="12" customFormat="1" ht="22.5" customHeight="1">
      <c r="A232" s="142">
        <v>32</v>
      </c>
      <c r="B232" s="143" t="s">
        <v>1164</v>
      </c>
      <c r="C232" s="319">
        <f aca="true" t="shared" si="36" ref="C232:S232">SUM(C233:C242)</f>
        <v>115</v>
      </c>
      <c r="D232" s="319">
        <f t="shared" si="36"/>
        <v>548</v>
      </c>
      <c r="E232" s="319">
        <f t="shared" si="36"/>
        <v>84</v>
      </c>
      <c r="F232" s="319">
        <f t="shared" si="36"/>
        <v>191</v>
      </c>
      <c r="G232" s="319">
        <f t="shared" si="36"/>
        <v>18</v>
      </c>
      <c r="H232" s="319">
        <f t="shared" si="36"/>
        <v>119</v>
      </c>
      <c r="I232" s="319">
        <f t="shared" si="36"/>
        <v>10</v>
      </c>
      <c r="J232" s="319">
        <f t="shared" si="36"/>
        <v>139</v>
      </c>
      <c r="K232" s="319">
        <f t="shared" si="36"/>
        <v>1</v>
      </c>
      <c r="L232" s="319">
        <f t="shared" si="36"/>
        <v>20</v>
      </c>
      <c r="M232" s="319">
        <f t="shared" si="36"/>
        <v>2</v>
      </c>
      <c r="N232" s="319">
        <f t="shared" si="36"/>
        <v>79</v>
      </c>
      <c r="O232" s="319">
        <f t="shared" si="36"/>
        <v>0</v>
      </c>
      <c r="P232" s="319">
        <f t="shared" si="36"/>
        <v>0</v>
      </c>
      <c r="Q232" s="319">
        <f t="shared" si="36"/>
        <v>0</v>
      </c>
      <c r="R232" s="319">
        <f t="shared" si="36"/>
        <v>0</v>
      </c>
      <c r="S232" s="319">
        <f t="shared" si="36"/>
        <v>0</v>
      </c>
      <c r="T232" s="144"/>
      <c r="U232" s="320"/>
      <c r="V232" s="320"/>
      <c r="W232" s="320"/>
      <c r="X232" s="322"/>
      <c r="Y232" s="323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</row>
    <row r="233" spans="1:49" s="9" customFormat="1" ht="22.5" customHeight="1">
      <c r="A233" s="160" t="s">
        <v>581</v>
      </c>
      <c r="B233" s="150" t="s">
        <v>1233</v>
      </c>
      <c r="C233" s="319">
        <f t="shared" si="32"/>
        <v>3</v>
      </c>
      <c r="D233" s="319">
        <f t="shared" si="33"/>
        <v>5</v>
      </c>
      <c r="E233" s="318">
        <v>3</v>
      </c>
      <c r="F233" s="318">
        <v>5</v>
      </c>
      <c r="G233" s="318">
        <v>0</v>
      </c>
      <c r="H233" s="318">
        <v>0</v>
      </c>
      <c r="I233" s="318">
        <v>0</v>
      </c>
      <c r="J233" s="318">
        <v>0</v>
      </c>
      <c r="K233" s="318">
        <v>0</v>
      </c>
      <c r="L233" s="318">
        <v>0</v>
      </c>
      <c r="M233" s="318">
        <v>0</v>
      </c>
      <c r="N233" s="318">
        <v>0</v>
      </c>
      <c r="O233" s="318">
        <v>0</v>
      </c>
      <c r="P233" s="318">
        <v>0</v>
      </c>
      <c r="Q233" s="318">
        <v>0</v>
      </c>
      <c r="R233" s="318">
        <v>0</v>
      </c>
      <c r="S233" s="318">
        <v>0</v>
      </c>
      <c r="T233" s="156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</row>
    <row r="234" spans="1:49" s="9" customFormat="1" ht="22.5" customHeight="1">
      <c r="A234" s="160" t="s">
        <v>582</v>
      </c>
      <c r="B234" s="150" t="s">
        <v>583</v>
      </c>
      <c r="C234" s="319">
        <f t="shared" si="32"/>
        <v>3</v>
      </c>
      <c r="D234" s="319">
        <f t="shared" si="33"/>
        <v>4</v>
      </c>
      <c r="E234" s="318">
        <v>3</v>
      </c>
      <c r="F234" s="318">
        <v>4</v>
      </c>
      <c r="G234" s="318">
        <v>0</v>
      </c>
      <c r="H234" s="318">
        <v>0</v>
      </c>
      <c r="I234" s="318">
        <v>0</v>
      </c>
      <c r="J234" s="318">
        <v>0</v>
      </c>
      <c r="K234" s="318">
        <v>0</v>
      </c>
      <c r="L234" s="318">
        <v>0</v>
      </c>
      <c r="M234" s="318">
        <v>0</v>
      </c>
      <c r="N234" s="318">
        <v>0</v>
      </c>
      <c r="O234" s="318">
        <v>0</v>
      </c>
      <c r="P234" s="318">
        <v>0</v>
      </c>
      <c r="Q234" s="318">
        <v>0</v>
      </c>
      <c r="R234" s="318">
        <v>0</v>
      </c>
      <c r="S234" s="318">
        <v>0</v>
      </c>
      <c r="T234" s="156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</row>
    <row r="235" spans="1:49" s="9" customFormat="1" ht="22.5" customHeight="1">
      <c r="A235" s="160" t="s">
        <v>584</v>
      </c>
      <c r="B235" s="150" t="s">
        <v>585</v>
      </c>
      <c r="C235" s="319">
        <f t="shared" si="32"/>
        <v>4</v>
      </c>
      <c r="D235" s="319">
        <f t="shared" si="33"/>
        <v>16</v>
      </c>
      <c r="E235" s="318">
        <v>2</v>
      </c>
      <c r="F235" s="318">
        <v>5</v>
      </c>
      <c r="G235" s="318">
        <v>2</v>
      </c>
      <c r="H235" s="318">
        <v>11</v>
      </c>
      <c r="I235" s="318">
        <v>0</v>
      </c>
      <c r="J235" s="318">
        <v>0</v>
      </c>
      <c r="K235" s="318">
        <v>0</v>
      </c>
      <c r="L235" s="318">
        <v>0</v>
      </c>
      <c r="M235" s="318">
        <v>0</v>
      </c>
      <c r="N235" s="318">
        <v>0</v>
      </c>
      <c r="O235" s="318">
        <v>0</v>
      </c>
      <c r="P235" s="318">
        <v>0</v>
      </c>
      <c r="Q235" s="318">
        <v>0</v>
      </c>
      <c r="R235" s="318">
        <v>0</v>
      </c>
      <c r="S235" s="318">
        <v>0</v>
      </c>
      <c r="T235" s="156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</row>
    <row r="236" spans="1:49" s="9" customFormat="1" ht="22.5" customHeight="1">
      <c r="A236" s="149" t="s">
        <v>586</v>
      </c>
      <c r="B236" s="151" t="s">
        <v>587</v>
      </c>
      <c r="C236" s="319">
        <f t="shared" si="32"/>
        <v>0</v>
      </c>
      <c r="D236" s="319">
        <f t="shared" si="33"/>
        <v>0</v>
      </c>
      <c r="E236" s="318">
        <v>0</v>
      </c>
      <c r="F236" s="318">
        <v>0</v>
      </c>
      <c r="G236" s="318">
        <v>0</v>
      </c>
      <c r="H236" s="318">
        <v>0</v>
      </c>
      <c r="I236" s="318">
        <v>0</v>
      </c>
      <c r="J236" s="318">
        <v>0</v>
      </c>
      <c r="K236" s="318">
        <v>0</v>
      </c>
      <c r="L236" s="318">
        <v>0</v>
      </c>
      <c r="M236" s="318">
        <v>0</v>
      </c>
      <c r="N236" s="318">
        <v>0</v>
      </c>
      <c r="O236" s="318">
        <v>0</v>
      </c>
      <c r="P236" s="318">
        <v>0</v>
      </c>
      <c r="Q236" s="318">
        <v>0</v>
      </c>
      <c r="R236" s="318">
        <v>0</v>
      </c>
      <c r="S236" s="318">
        <v>0</v>
      </c>
      <c r="T236" s="156"/>
      <c r="U236" s="249"/>
      <c r="V236" s="249"/>
      <c r="W236" s="249"/>
      <c r="X236" s="148"/>
      <c r="Y236" s="157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</row>
    <row r="237" spans="1:49" s="9" customFormat="1" ht="22.5" customHeight="1">
      <c r="A237" s="160" t="s">
        <v>588</v>
      </c>
      <c r="B237" s="150" t="s">
        <v>589</v>
      </c>
      <c r="C237" s="319">
        <f t="shared" si="32"/>
        <v>0</v>
      </c>
      <c r="D237" s="319">
        <f t="shared" si="33"/>
        <v>0</v>
      </c>
      <c r="E237" s="318">
        <v>0</v>
      </c>
      <c r="F237" s="318">
        <v>0</v>
      </c>
      <c r="G237" s="318">
        <v>0</v>
      </c>
      <c r="H237" s="318">
        <v>0</v>
      </c>
      <c r="I237" s="318">
        <v>0</v>
      </c>
      <c r="J237" s="318">
        <v>0</v>
      </c>
      <c r="K237" s="318">
        <v>0</v>
      </c>
      <c r="L237" s="318">
        <v>0</v>
      </c>
      <c r="M237" s="318">
        <v>0</v>
      </c>
      <c r="N237" s="318">
        <v>0</v>
      </c>
      <c r="O237" s="318">
        <v>0</v>
      </c>
      <c r="P237" s="318">
        <v>0</v>
      </c>
      <c r="Q237" s="318">
        <v>0</v>
      </c>
      <c r="R237" s="318">
        <v>0</v>
      </c>
      <c r="S237" s="318">
        <v>0</v>
      </c>
      <c r="T237" s="156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</row>
    <row r="238" spans="1:49" s="9" customFormat="1" ht="22.5" customHeight="1">
      <c r="A238" s="160" t="s">
        <v>590</v>
      </c>
      <c r="B238" s="178" t="s">
        <v>591</v>
      </c>
      <c r="C238" s="319">
        <f t="shared" si="32"/>
        <v>6</v>
      </c>
      <c r="D238" s="319">
        <f t="shared" si="33"/>
        <v>34</v>
      </c>
      <c r="E238" s="318">
        <v>5</v>
      </c>
      <c r="F238" s="318">
        <v>14</v>
      </c>
      <c r="G238" s="318">
        <v>0</v>
      </c>
      <c r="H238" s="318">
        <v>0</v>
      </c>
      <c r="I238" s="318">
        <v>0</v>
      </c>
      <c r="J238" s="318">
        <v>0</v>
      </c>
      <c r="K238" s="318">
        <v>1</v>
      </c>
      <c r="L238" s="318">
        <v>20</v>
      </c>
      <c r="M238" s="318">
        <v>0</v>
      </c>
      <c r="N238" s="318">
        <v>0</v>
      </c>
      <c r="O238" s="318">
        <v>0</v>
      </c>
      <c r="P238" s="318">
        <v>0</v>
      </c>
      <c r="Q238" s="318">
        <v>0</v>
      </c>
      <c r="R238" s="318">
        <v>0</v>
      </c>
      <c r="S238" s="318">
        <v>0</v>
      </c>
      <c r="T238" s="156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</row>
    <row r="239" spans="1:49" s="9" customFormat="1" ht="22.5" customHeight="1">
      <c r="A239" s="160" t="s">
        <v>592</v>
      </c>
      <c r="B239" s="150" t="s">
        <v>593</v>
      </c>
      <c r="C239" s="319">
        <f t="shared" si="32"/>
        <v>3</v>
      </c>
      <c r="D239" s="319">
        <f t="shared" si="33"/>
        <v>22</v>
      </c>
      <c r="E239" s="318">
        <v>1</v>
      </c>
      <c r="F239" s="318">
        <v>4</v>
      </c>
      <c r="G239" s="318">
        <v>2</v>
      </c>
      <c r="H239" s="318">
        <v>18</v>
      </c>
      <c r="I239" s="318">
        <v>0</v>
      </c>
      <c r="J239" s="318">
        <v>0</v>
      </c>
      <c r="K239" s="318">
        <v>0</v>
      </c>
      <c r="L239" s="318">
        <v>0</v>
      </c>
      <c r="M239" s="318">
        <v>0</v>
      </c>
      <c r="N239" s="318">
        <v>0</v>
      </c>
      <c r="O239" s="318">
        <v>0</v>
      </c>
      <c r="P239" s="318">
        <v>0</v>
      </c>
      <c r="Q239" s="318">
        <v>0</v>
      </c>
      <c r="R239" s="318">
        <v>0</v>
      </c>
      <c r="S239" s="318">
        <v>0</v>
      </c>
      <c r="T239" s="156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</row>
    <row r="240" spans="1:49" s="9" customFormat="1" ht="22.5" customHeight="1">
      <c r="A240" s="149" t="s">
        <v>594</v>
      </c>
      <c r="B240" s="151" t="s">
        <v>595</v>
      </c>
      <c r="C240" s="319">
        <f t="shared" si="32"/>
        <v>1</v>
      </c>
      <c r="D240" s="319">
        <f t="shared" si="33"/>
        <v>2</v>
      </c>
      <c r="E240" s="318">
        <v>1</v>
      </c>
      <c r="F240" s="318">
        <v>2</v>
      </c>
      <c r="G240" s="318">
        <v>0</v>
      </c>
      <c r="H240" s="318">
        <v>0</v>
      </c>
      <c r="I240" s="318">
        <v>0</v>
      </c>
      <c r="J240" s="318">
        <v>0</v>
      </c>
      <c r="K240" s="318">
        <v>0</v>
      </c>
      <c r="L240" s="318">
        <v>0</v>
      </c>
      <c r="M240" s="318">
        <v>0</v>
      </c>
      <c r="N240" s="318">
        <v>0</v>
      </c>
      <c r="O240" s="318">
        <v>0</v>
      </c>
      <c r="P240" s="318">
        <v>0</v>
      </c>
      <c r="Q240" s="318">
        <v>0</v>
      </c>
      <c r="R240" s="318">
        <v>0</v>
      </c>
      <c r="S240" s="318">
        <v>0</v>
      </c>
      <c r="T240" s="156"/>
      <c r="U240" s="249"/>
      <c r="V240" s="249"/>
      <c r="W240" s="249"/>
      <c r="X240" s="148"/>
      <c r="Y240" s="157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</row>
    <row r="241" spans="1:49" s="9" customFormat="1" ht="22.5" customHeight="1">
      <c r="A241" s="160" t="s">
        <v>596</v>
      </c>
      <c r="B241" s="150" t="s">
        <v>597</v>
      </c>
      <c r="C241" s="319">
        <f t="shared" si="32"/>
        <v>41</v>
      </c>
      <c r="D241" s="319">
        <f t="shared" si="33"/>
        <v>244</v>
      </c>
      <c r="E241" s="318">
        <v>30</v>
      </c>
      <c r="F241" s="318">
        <v>60</v>
      </c>
      <c r="G241" s="318">
        <v>3</v>
      </c>
      <c r="H241" s="318">
        <v>21</v>
      </c>
      <c r="I241" s="318">
        <v>6</v>
      </c>
      <c r="J241" s="318">
        <v>84</v>
      </c>
      <c r="K241" s="318">
        <v>0</v>
      </c>
      <c r="L241" s="318">
        <v>0</v>
      </c>
      <c r="M241" s="318">
        <v>2</v>
      </c>
      <c r="N241" s="318">
        <v>79</v>
      </c>
      <c r="O241" s="318">
        <v>0</v>
      </c>
      <c r="P241" s="318">
        <v>0</v>
      </c>
      <c r="Q241" s="318">
        <v>0</v>
      </c>
      <c r="R241" s="318">
        <v>0</v>
      </c>
      <c r="S241" s="318">
        <v>0</v>
      </c>
      <c r="T241" s="156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</row>
    <row r="242" spans="1:49" s="9" customFormat="1" ht="22.5" customHeight="1">
      <c r="A242" s="160" t="s">
        <v>598</v>
      </c>
      <c r="B242" s="178" t="s">
        <v>599</v>
      </c>
      <c r="C242" s="319">
        <f t="shared" si="32"/>
        <v>54</v>
      </c>
      <c r="D242" s="319">
        <f t="shared" si="33"/>
        <v>221</v>
      </c>
      <c r="E242" s="318">
        <v>39</v>
      </c>
      <c r="F242" s="318">
        <v>97</v>
      </c>
      <c r="G242" s="318">
        <v>11</v>
      </c>
      <c r="H242" s="318">
        <v>69</v>
      </c>
      <c r="I242" s="318">
        <v>4</v>
      </c>
      <c r="J242" s="318">
        <v>55</v>
      </c>
      <c r="K242" s="318">
        <v>0</v>
      </c>
      <c r="L242" s="318">
        <v>0</v>
      </c>
      <c r="M242" s="318">
        <v>0</v>
      </c>
      <c r="N242" s="318">
        <v>0</v>
      </c>
      <c r="O242" s="318">
        <v>0</v>
      </c>
      <c r="P242" s="318">
        <v>0</v>
      </c>
      <c r="Q242" s="318">
        <v>0</v>
      </c>
      <c r="R242" s="318">
        <v>0</v>
      </c>
      <c r="S242" s="318">
        <v>0</v>
      </c>
      <c r="T242" s="156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</row>
    <row r="243" spans="1:49" s="12" customFormat="1" ht="22.5" customHeight="1">
      <c r="A243" s="324" t="s">
        <v>1286</v>
      </c>
      <c r="B243" s="325" t="s">
        <v>1287</v>
      </c>
      <c r="C243" s="319">
        <f>E243+G243+I243+K243+M243+O243+Q243</f>
        <v>4</v>
      </c>
      <c r="D243" s="319">
        <f>F243+H243+J243+L243+N243+P243+R243</f>
        <v>12</v>
      </c>
      <c r="E243" s="319">
        <v>3</v>
      </c>
      <c r="F243" s="319">
        <v>7</v>
      </c>
      <c r="G243" s="319">
        <v>1</v>
      </c>
      <c r="H243" s="319">
        <v>5</v>
      </c>
      <c r="I243" s="319">
        <v>0</v>
      </c>
      <c r="J243" s="319">
        <v>0</v>
      </c>
      <c r="K243" s="319">
        <v>0</v>
      </c>
      <c r="L243" s="319">
        <v>0</v>
      </c>
      <c r="M243" s="319">
        <v>0</v>
      </c>
      <c r="N243" s="319">
        <v>0</v>
      </c>
      <c r="O243" s="319">
        <v>0</v>
      </c>
      <c r="P243" s="319">
        <v>0</v>
      </c>
      <c r="Q243" s="319">
        <v>0</v>
      </c>
      <c r="R243" s="319">
        <v>0</v>
      </c>
      <c r="S243" s="319">
        <v>0</v>
      </c>
      <c r="T243" s="144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</row>
    <row r="244" spans="1:49" s="216" customFormat="1" ht="22.5" customHeight="1">
      <c r="A244" s="149"/>
      <c r="B244" s="151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15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</row>
    <row r="245" spans="1:49" s="207" customFormat="1" ht="22.5" customHeight="1">
      <c r="A245" s="142" t="s">
        <v>990</v>
      </c>
      <c r="B245" s="143" t="s">
        <v>600</v>
      </c>
      <c r="C245" s="319">
        <f aca="true" t="shared" si="37" ref="C245:S245">C246+C258+C263+C267+C270+C278+C279</f>
        <v>209</v>
      </c>
      <c r="D245" s="319">
        <f t="shared" si="37"/>
        <v>3010</v>
      </c>
      <c r="E245" s="319">
        <f t="shared" si="37"/>
        <v>116</v>
      </c>
      <c r="F245" s="319">
        <f t="shared" si="37"/>
        <v>270</v>
      </c>
      <c r="G245" s="319">
        <f t="shared" si="37"/>
        <v>32</v>
      </c>
      <c r="H245" s="319">
        <f t="shared" si="37"/>
        <v>216</v>
      </c>
      <c r="I245" s="319">
        <f t="shared" si="37"/>
        <v>28</v>
      </c>
      <c r="J245" s="319">
        <f t="shared" si="37"/>
        <v>384</v>
      </c>
      <c r="K245" s="319">
        <f t="shared" si="37"/>
        <v>10</v>
      </c>
      <c r="L245" s="319">
        <f t="shared" si="37"/>
        <v>233</v>
      </c>
      <c r="M245" s="319">
        <f t="shared" si="37"/>
        <v>5</v>
      </c>
      <c r="N245" s="319">
        <f t="shared" si="37"/>
        <v>178</v>
      </c>
      <c r="O245" s="319">
        <f t="shared" si="37"/>
        <v>14</v>
      </c>
      <c r="P245" s="319">
        <f t="shared" si="37"/>
        <v>1018</v>
      </c>
      <c r="Q245" s="319">
        <f t="shared" si="37"/>
        <v>4</v>
      </c>
      <c r="R245" s="319">
        <f t="shared" si="37"/>
        <v>711</v>
      </c>
      <c r="S245" s="319">
        <f t="shared" si="37"/>
        <v>0</v>
      </c>
      <c r="T245" s="208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</row>
    <row r="246" spans="1:49" s="12" customFormat="1" ht="22.5" customHeight="1">
      <c r="A246" s="142">
        <v>37</v>
      </c>
      <c r="B246" s="143" t="s">
        <v>1165</v>
      </c>
      <c r="C246" s="319">
        <f aca="true" t="shared" si="38" ref="C246:S246">SUM(C247,C248:C257)</f>
        <v>27</v>
      </c>
      <c r="D246" s="319">
        <f t="shared" si="38"/>
        <v>819</v>
      </c>
      <c r="E246" s="319">
        <f t="shared" si="38"/>
        <v>9</v>
      </c>
      <c r="F246" s="319">
        <f t="shared" si="38"/>
        <v>26</v>
      </c>
      <c r="G246" s="319">
        <f t="shared" si="38"/>
        <v>5</v>
      </c>
      <c r="H246" s="319">
        <f t="shared" si="38"/>
        <v>32</v>
      </c>
      <c r="I246" s="319">
        <f t="shared" si="38"/>
        <v>4</v>
      </c>
      <c r="J246" s="319">
        <f t="shared" si="38"/>
        <v>48</v>
      </c>
      <c r="K246" s="319">
        <f t="shared" si="38"/>
        <v>1</v>
      </c>
      <c r="L246" s="319">
        <f t="shared" si="38"/>
        <v>26</v>
      </c>
      <c r="M246" s="319">
        <f t="shared" si="38"/>
        <v>1</v>
      </c>
      <c r="N246" s="319">
        <f t="shared" si="38"/>
        <v>30</v>
      </c>
      <c r="O246" s="319">
        <f t="shared" si="38"/>
        <v>6</v>
      </c>
      <c r="P246" s="319">
        <f t="shared" si="38"/>
        <v>455</v>
      </c>
      <c r="Q246" s="319">
        <f t="shared" si="38"/>
        <v>1</v>
      </c>
      <c r="R246" s="319">
        <f t="shared" si="38"/>
        <v>202</v>
      </c>
      <c r="S246" s="319">
        <f t="shared" si="38"/>
        <v>0</v>
      </c>
      <c r="T246" s="144"/>
      <c r="U246" s="320"/>
      <c r="V246" s="320"/>
      <c r="W246" s="320"/>
      <c r="X246" s="322"/>
      <c r="Y246" s="323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</row>
    <row r="247" spans="1:49" s="9" customFormat="1" ht="22.5" customHeight="1">
      <c r="A247" s="160" t="s">
        <v>601</v>
      </c>
      <c r="B247" s="150" t="s">
        <v>1233</v>
      </c>
      <c r="C247" s="319">
        <f>E247+G247+I247+K247+M247+O247+Q247+S247</f>
        <v>0</v>
      </c>
      <c r="D247" s="319">
        <f>F247+H247+J247+L247+N247+P247+R247</f>
        <v>0</v>
      </c>
      <c r="E247" s="318">
        <v>0</v>
      </c>
      <c r="F247" s="318">
        <v>0</v>
      </c>
      <c r="G247" s="318">
        <v>0</v>
      </c>
      <c r="H247" s="318">
        <v>0</v>
      </c>
      <c r="I247" s="318">
        <v>0</v>
      </c>
      <c r="J247" s="318">
        <v>0</v>
      </c>
      <c r="K247" s="318">
        <v>0</v>
      </c>
      <c r="L247" s="318">
        <v>0</v>
      </c>
      <c r="M247" s="318">
        <v>0</v>
      </c>
      <c r="N247" s="318">
        <v>0</v>
      </c>
      <c r="O247" s="318">
        <v>0</v>
      </c>
      <c r="P247" s="318">
        <v>0</v>
      </c>
      <c r="Q247" s="318">
        <v>0</v>
      </c>
      <c r="R247" s="318">
        <v>0</v>
      </c>
      <c r="S247" s="318">
        <v>0</v>
      </c>
      <c r="T247" s="156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</row>
    <row r="248" spans="1:49" s="9" customFormat="1" ht="22.5" customHeight="1">
      <c r="A248" s="149" t="s">
        <v>602</v>
      </c>
      <c r="B248" s="151" t="s">
        <v>603</v>
      </c>
      <c r="C248" s="319">
        <f>E248+G248+I248+K248+M248+O248+Q248+S248</f>
        <v>5</v>
      </c>
      <c r="D248" s="319">
        <f>F248+H248+J248+L248+N248+P248+R248</f>
        <v>252</v>
      </c>
      <c r="E248" s="318">
        <v>2</v>
      </c>
      <c r="F248" s="318">
        <v>5</v>
      </c>
      <c r="G248" s="318">
        <v>0</v>
      </c>
      <c r="H248" s="318">
        <v>0</v>
      </c>
      <c r="I248" s="318">
        <v>1</v>
      </c>
      <c r="J248" s="318">
        <v>15</v>
      </c>
      <c r="K248" s="318">
        <v>0</v>
      </c>
      <c r="L248" s="318">
        <v>0</v>
      </c>
      <c r="M248" s="318">
        <v>1</v>
      </c>
      <c r="N248" s="318">
        <v>30</v>
      </c>
      <c r="O248" s="318">
        <v>0</v>
      </c>
      <c r="P248" s="318">
        <v>0</v>
      </c>
      <c r="Q248" s="318">
        <v>1</v>
      </c>
      <c r="R248" s="318">
        <v>202</v>
      </c>
      <c r="S248" s="318">
        <v>0</v>
      </c>
      <c r="T248" s="156"/>
      <c r="U248" s="249"/>
      <c r="V248" s="249"/>
      <c r="W248" s="249"/>
      <c r="X248" s="148"/>
      <c r="Y248" s="157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</row>
    <row r="249" spans="1:49" s="9" customFormat="1" ht="22.5" customHeight="1">
      <c r="A249" s="160" t="s">
        <v>604</v>
      </c>
      <c r="B249" s="150" t="s">
        <v>605</v>
      </c>
      <c r="C249" s="319">
        <f>E249+G249+I249+K249+M249+O249+Q249+S249</f>
        <v>3</v>
      </c>
      <c r="D249" s="319">
        <f>F249+H249+J249+L249+N249+P249+R249</f>
        <v>117</v>
      </c>
      <c r="E249" s="318">
        <v>0</v>
      </c>
      <c r="F249" s="318">
        <v>0</v>
      </c>
      <c r="G249" s="318">
        <v>0</v>
      </c>
      <c r="H249" s="318">
        <v>0</v>
      </c>
      <c r="I249" s="318">
        <v>1</v>
      </c>
      <c r="J249" s="318">
        <v>11</v>
      </c>
      <c r="K249" s="318">
        <v>0</v>
      </c>
      <c r="L249" s="318">
        <v>0</v>
      </c>
      <c r="M249" s="318">
        <v>0</v>
      </c>
      <c r="N249" s="318">
        <v>0</v>
      </c>
      <c r="O249" s="318">
        <v>2</v>
      </c>
      <c r="P249" s="318">
        <v>106</v>
      </c>
      <c r="Q249" s="318">
        <v>0</v>
      </c>
      <c r="R249" s="318">
        <v>0</v>
      </c>
      <c r="S249" s="318">
        <v>0</v>
      </c>
      <c r="T249" s="156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</row>
    <row r="250" spans="1:49" s="9" customFormat="1" ht="22.5" customHeight="1">
      <c r="A250" s="160" t="s">
        <v>606</v>
      </c>
      <c r="B250" s="150" t="s">
        <v>607</v>
      </c>
      <c r="C250" s="319">
        <f>E250+G250+I250+K250+M250+O250+Q250+S250</f>
        <v>19</v>
      </c>
      <c r="D250" s="319">
        <f>F250+H250+J250+L250+N250+P250+R250</f>
        <v>450</v>
      </c>
      <c r="E250" s="318">
        <v>7</v>
      </c>
      <c r="F250" s="318">
        <v>21</v>
      </c>
      <c r="G250" s="318">
        <v>5</v>
      </c>
      <c r="H250" s="318">
        <v>32</v>
      </c>
      <c r="I250" s="318">
        <v>2</v>
      </c>
      <c r="J250" s="318">
        <v>22</v>
      </c>
      <c r="K250" s="318">
        <v>1</v>
      </c>
      <c r="L250" s="318">
        <v>26</v>
      </c>
      <c r="M250" s="318">
        <v>0</v>
      </c>
      <c r="N250" s="318">
        <v>0</v>
      </c>
      <c r="O250" s="318">
        <v>4</v>
      </c>
      <c r="P250" s="318">
        <v>349</v>
      </c>
      <c r="Q250" s="318">
        <v>0</v>
      </c>
      <c r="R250" s="318">
        <v>0</v>
      </c>
      <c r="S250" s="318">
        <v>0</v>
      </c>
      <c r="T250" s="156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</row>
    <row r="251" spans="1:49" s="177" customFormat="1" ht="6" customHeight="1" thickBot="1">
      <c r="A251" s="171"/>
      <c r="B251" s="172"/>
      <c r="C251" s="173"/>
      <c r="D251" s="174"/>
      <c r="E251" s="173"/>
      <c r="F251" s="173"/>
      <c r="G251" s="173"/>
      <c r="H251" s="173"/>
      <c r="I251" s="175"/>
      <c r="J251" s="173"/>
      <c r="K251" s="173"/>
      <c r="L251" s="173"/>
      <c r="M251" s="173"/>
      <c r="N251" s="173"/>
      <c r="O251" s="173"/>
      <c r="P251" s="173"/>
      <c r="Q251" s="173"/>
      <c r="R251" s="173"/>
      <c r="S251" s="180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76"/>
      <c r="AJ251" s="176"/>
      <c r="AK251" s="176"/>
      <c r="AL251" s="176"/>
      <c r="AM251" s="176"/>
      <c r="AN251" s="176"/>
      <c r="AO251" s="176"/>
      <c r="AP251" s="176"/>
      <c r="AQ251" s="176"/>
      <c r="AR251" s="176"/>
      <c r="AS251" s="176"/>
      <c r="AT251" s="176"/>
      <c r="AU251" s="176"/>
      <c r="AV251" s="176"/>
      <c r="AW251" s="176"/>
    </row>
    <row r="252" spans="1:49" s="9" customFormat="1" ht="7.5" customHeight="1">
      <c r="A252" s="32"/>
      <c r="B252" s="32"/>
      <c r="C252" s="155"/>
      <c r="D252" s="158"/>
      <c r="E252" s="155"/>
      <c r="F252" s="155"/>
      <c r="G252" s="155"/>
      <c r="H252" s="155"/>
      <c r="I252" s="159"/>
      <c r="J252" s="155"/>
      <c r="K252" s="155"/>
      <c r="L252" s="155"/>
      <c r="M252" s="155"/>
      <c r="N252" s="155"/>
      <c r="O252" s="155"/>
      <c r="P252" s="155"/>
      <c r="Q252" s="155"/>
      <c r="R252" s="155"/>
      <c r="S252" s="48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</row>
    <row r="253" spans="1:19" s="119" customFormat="1" ht="21.75" customHeight="1">
      <c r="A253" s="426" t="s">
        <v>1337</v>
      </c>
      <c r="B253" s="426"/>
      <c r="C253" s="426"/>
      <c r="D253" s="426"/>
      <c r="E253" s="426"/>
      <c r="F253" s="426"/>
      <c r="G253" s="426"/>
      <c r="H253" s="426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  <c r="S253" s="426"/>
    </row>
    <row r="254" spans="1:18" ht="12" customHeight="1" thickBot="1">
      <c r="A254" s="120"/>
      <c r="B254" s="120"/>
      <c r="C254" s="121"/>
      <c r="D254" s="122"/>
      <c r="E254" s="121"/>
      <c r="F254" s="121"/>
      <c r="G254" s="121"/>
      <c r="H254" s="121"/>
      <c r="I254" s="123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1:49" s="9" customFormat="1" ht="24" customHeight="1">
      <c r="A255" s="418" t="s">
        <v>975</v>
      </c>
      <c r="B255" s="419"/>
      <c r="C255" s="126" t="s">
        <v>976</v>
      </c>
      <c r="D255" s="127"/>
      <c r="E255" s="422" t="s">
        <v>977</v>
      </c>
      <c r="F255" s="423"/>
      <c r="G255" s="416" t="s">
        <v>978</v>
      </c>
      <c r="H255" s="417"/>
      <c r="I255" s="427" t="s">
        <v>979</v>
      </c>
      <c r="J255" s="428"/>
      <c r="K255" s="422" t="s">
        <v>980</v>
      </c>
      <c r="L255" s="423"/>
      <c r="M255" s="422" t="s">
        <v>981</v>
      </c>
      <c r="N255" s="423"/>
      <c r="O255" s="422" t="s">
        <v>982</v>
      </c>
      <c r="P255" s="423"/>
      <c r="Q255" s="131" t="s">
        <v>983</v>
      </c>
      <c r="R255" s="132"/>
      <c r="S255" s="133" t="s">
        <v>48</v>
      </c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</row>
    <row r="256" spans="1:49" s="9" customFormat="1" ht="24.75" customHeight="1">
      <c r="A256" s="420"/>
      <c r="B256" s="421"/>
      <c r="C256" s="129" t="s">
        <v>984</v>
      </c>
      <c r="D256" s="135" t="s">
        <v>985</v>
      </c>
      <c r="E256" s="136" t="s">
        <v>984</v>
      </c>
      <c r="F256" s="135" t="s">
        <v>985</v>
      </c>
      <c r="G256" s="136" t="s">
        <v>984</v>
      </c>
      <c r="H256" s="137" t="s">
        <v>985</v>
      </c>
      <c r="I256" s="130" t="s">
        <v>984</v>
      </c>
      <c r="J256" s="128" t="s">
        <v>985</v>
      </c>
      <c r="K256" s="136" t="s">
        <v>984</v>
      </c>
      <c r="L256" s="135" t="s">
        <v>985</v>
      </c>
      <c r="M256" s="136" t="s">
        <v>984</v>
      </c>
      <c r="N256" s="135" t="s">
        <v>985</v>
      </c>
      <c r="O256" s="136" t="s">
        <v>984</v>
      </c>
      <c r="P256" s="135" t="s">
        <v>985</v>
      </c>
      <c r="Q256" s="136" t="s">
        <v>984</v>
      </c>
      <c r="R256" s="137" t="s">
        <v>985</v>
      </c>
      <c r="S256" s="56" t="s">
        <v>49</v>
      </c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</row>
    <row r="257" spans="1:49" s="9" customFormat="1" ht="6" customHeight="1">
      <c r="A257" s="15"/>
      <c r="B257" s="16"/>
      <c r="C257" s="139"/>
      <c r="D257" s="140"/>
      <c r="E257" s="139"/>
      <c r="F257" s="140"/>
      <c r="G257" s="139"/>
      <c r="H257" s="140"/>
      <c r="I257" s="141"/>
      <c r="J257" s="139"/>
      <c r="K257" s="139"/>
      <c r="L257" s="140"/>
      <c r="M257" s="139"/>
      <c r="N257" s="140"/>
      <c r="O257" s="139"/>
      <c r="P257" s="140"/>
      <c r="Q257" s="139"/>
      <c r="R257" s="140"/>
      <c r="S257" s="48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</row>
    <row r="258" spans="1:49" s="12" customFormat="1" ht="22.5" customHeight="1">
      <c r="A258" s="142">
        <v>38</v>
      </c>
      <c r="B258" s="143" t="s">
        <v>1166</v>
      </c>
      <c r="C258" s="319">
        <f>SUM(C259:C262)</f>
        <v>7</v>
      </c>
      <c r="D258" s="319">
        <f aca="true" t="shared" si="39" ref="D258:S258">SUM(D259:D262)</f>
        <v>280</v>
      </c>
      <c r="E258" s="319">
        <f t="shared" si="39"/>
        <v>3</v>
      </c>
      <c r="F258" s="319">
        <f t="shared" si="39"/>
        <v>10</v>
      </c>
      <c r="G258" s="319">
        <f t="shared" si="39"/>
        <v>0</v>
      </c>
      <c r="H258" s="319">
        <f t="shared" si="39"/>
        <v>0</v>
      </c>
      <c r="I258" s="319">
        <f t="shared" si="39"/>
        <v>1</v>
      </c>
      <c r="J258" s="319">
        <f t="shared" si="39"/>
        <v>16</v>
      </c>
      <c r="K258" s="319">
        <f t="shared" si="39"/>
        <v>0</v>
      </c>
      <c r="L258" s="319">
        <f t="shared" si="39"/>
        <v>0</v>
      </c>
      <c r="M258" s="319">
        <f t="shared" si="39"/>
        <v>0</v>
      </c>
      <c r="N258" s="319">
        <f t="shared" si="39"/>
        <v>0</v>
      </c>
      <c r="O258" s="319">
        <f t="shared" si="39"/>
        <v>3</v>
      </c>
      <c r="P258" s="319">
        <f t="shared" si="39"/>
        <v>254</v>
      </c>
      <c r="Q258" s="319">
        <f t="shared" si="39"/>
        <v>0</v>
      </c>
      <c r="R258" s="319">
        <f t="shared" si="39"/>
        <v>0</v>
      </c>
      <c r="S258" s="319">
        <f t="shared" si="39"/>
        <v>0</v>
      </c>
      <c r="T258" s="144"/>
      <c r="U258" s="320"/>
      <c r="V258" s="320"/>
      <c r="W258" s="320"/>
      <c r="X258" s="322"/>
      <c r="Y258" s="323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</row>
    <row r="259" spans="1:49" s="9" customFormat="1" ht="22.5" customHeight="1">
      <c r="A259" s="160" t="s">
        <v>608</v>
      </c>
      <c r="B259" s="150" t="s">
        <v>1233</v>
      </c>
      <c r="C259" s="319">
        <f>E259+G259+I259+K259+M259+O259+Q259+S259</f>
        <v>0</v>
      </c>
      <c r="D259" s="319">
        <f>F259+H259+J259+L259+N259+P259+R259</f>
        <v>0</v>
      </c>
      <c r="E259" s="318">
        <v>0</v>
      </c>
      <c r="F259" s="318">
        <v>0</v>
      </c>
      <c r="G259" s="318">
        <v>0</v>
      </c>
      <c r="H259" s="318">
        <v>0</v>
      </c>
      <c r="I259" s="318">
        <v>0</v>
      </c>
      <c r="J259" s="318">
        <v>0</v>
      </c>
      <c r="K259" s="318">
        <v>0</v>
      </c>
      <c r="L259" s="318">
        <v>0</v>
      </c>
      <c r="M259" s="318">
        <v>0</v>
      </c>
      <c r="N259" s="318">
        <v>0</v>
      </c>
      <c r="O259" s="318">
        <v>0</v>
      </c>
      <c r="P259" s="318">
        <v>0</v>
      </c>
      <c r="Q259" s="318">
        <v>0</v>
      </c>
      <c r="R259" s="318">
        <v>0</v>
      </c>
      <c r="S259" s="318">
        <v>0</v>
      </c>
      <c r="T259" s="156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</row>
    <row r="260" spans="1:49" s="9" customFormat="1" ht="22.5" customHeight="1">
      <c r="A260" s="160" t="s">
        <v>609</v>
      </c>
      <c r="B260" s="150" t="s">
        <v>610</v>
      </c>
      <c r="C260" s="319">
        <f aca="true" t="shared" si="40" ref="C260:C277">E260+G260+I260+K260+M260+O260+Q260+S260</f>
        <v>1</v>
      </c>
      <c r="D260" s="319">
        <f aca="true" t="shared" si="41" ref="D260:D277">F260+H260+J260+L260+N260+P260+R260</f>
        <v>88</v>
      </c>
      <c r="E260" s="318">
        <v>0</v>
      </c>
      <c r="F260" s="318">
        <v>0</v>
      </c>
      <c r="G260" s="318">
        <v>0</v>
      </c>
      <c r="H260" s="318">
        <v>0</v>
      </c>
      <c r="I260" s="318">
        <v>0</v>
      </c>
      <c r="J260" s="318">
        <v>0</v>
      </c>
      <c r="K260" s="318">
        <v>0</v>
      </c>
      <c r="L260" s="318">
        <v>0</v>
      </c>
      <c r="M260" s="318">
        <v>0</v>
      </c>
      <c r="N260" s="318">
        <v>0</v>
      </c>
      <c r="O260" s="318">
        <v>1</v>
      </c>
      <c r="P260" s="318">
        <v>88</v>
      </c>
      <c r="Q260" s="318">
        <v>0</v>
      </c>
      <c r="R260" s="318">
        <v>0</v>
      </c>
      <c r="S260" s="318">
        <v>0</v>
      </c>
      <c r="T260" s="156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</row>
    <row r="261" spans="1:49" s="9" customFormat="1" ht="22.5" customHeight="1">
      <c r="A261" s="160" t="s">
        <v>611</v>
      </c>
      <c r="B261" s="150" t="s">
        <v>612</v>
      </c>
      <c r="C261" s="319">
        <f t="shared" si="40"/>
        <v>3</v>
      </c>
      <c r="D261" s="319">
        <f t="shared" si="41"/>
        <v>83</v>
      </c>
      <c r="E261" s="318">
        <v>2</v>
      </c>
      <c r="F261" s="318">
        <v>7</v>
      </c>
      <c r="G261" s="318">
        <v>0</v>
      </c>
      <c r="H261" s="318">
        <v>0</v>
      </c>
      <c r="I261" s="318">
        <v>0</v>
      </c>
      <c r="J261" s="318">
        <v>0</v>
      </c>
      <c r="K261" s="318">
        <v>0</v>
      </c>
      <c r="L261" s="318">
        <v>0</v>
      </c>
      <c r="M261" s="318">
        <v>0</v>
      </c>
      <c r="N261" s="318">
        <v>0</v>
      </c>
      <c r="O261" s="318">
        <v>1</v>
      </c>
      <c r="P261" s="318">
        <v>76</v>
      </c>
      <c r="Q261" s="318">
        <v>0</v>
      </c>
      <c r="R261" s="318">
        <v>0</v>
      </c>
      <c r="S261" s="318">
        <v>0</v>
      </c>
      <c r="T261" s="156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</row>
    <row r="262" spans="1:49" s="9" customFormat="1" ht="22.5" customHeight="1">
      <c r="A262" s="160" t="s">
        <v>613</v>
      </c>
      <c r="B262" s="150" t="s">
        <v>614</v>
      </c>
      <c r="C262" s="319">
        <f t="shared" si="40"/>
        <v>3</v>
      </c>
      <c r="D262" s="319">
        <f t="shared" si="41"/>
        <v>109</v>
      </c>
      <c r="E262" s="318">
        <v>1</v>
      </c>
      <c r="F262" s="318">
        <v>3</v>
      </c>
      <c r="G262" s="318">
        <v>0</v>
      </c>
      <c r="H262" s="318">
        <v>0</v>
      </c>
      <c r="I262" s="318">
        <v>1</v>
      </c>
      <c r="J262" s="318">
        <v>16</v>
      </c>
      <c r="K262" s="318">
        <v>0</v>
      </c>
      <c r="L262" s="318">
        <v>0</v>
      </c>
      <c r="M262" s="318">
        <v>0</v>
      </c>
      <c r="N262" s="318">
        <v>0</v>
      </c>
      <c r="O262" s="318">
        <v>1</v>
      </c>
      <c r="P262" s="318">
        <v>90</v>
      </c>
      <c r="Q262" s="318">
        <v>0</v>
      </c>
      <c r="R262" s="318">
        <v>0</v>
      </c>
      <c r="S262" s="318">
        <v>0</v>
      </c>
      <c r="T262" s="156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</row>
    <row r="263" spans="1:49" s="12" customFormat="1" ht="22.5" customHeight="1">
      <c r="A263" s="142">
        <v>39</v>
      </c>
      <c r="B263" s="143" t="s">
        <v>1167</v>
      </c>
      <c r="C263" s="319">
        <f>SUM(C264:C266)</f>
        <v>115</v>
      </c>
      <c r="D263" s="319">
        <f aca="true" t="shared" si="42" ref="D263:S263">SUM(D264:D266)</f>
        <v>1227</v>
      </c>
      <c r="E263" s="319">
        <f t="shared" si="42"/>
        <v>66</v>
      </c>
      <c r="F263" s="319">
        <f t="shared" si="42"/>
        <v>149</v>
      </c>
      <c r="G263" s="319">
        <f t="shared" si="42"/>
        <v>19</v>
      </c>
      <c r="H263" s="319">
        <f t="shared" si="42"/>
        <v>128</v>
      </c>
      <c r="I263" s="319">
        <f t="shared" si="42"/>
        <v>15</v>
      </c>
      <c r="J263" s="319">
        <f t="shared" si="42"/>
        <v>223</v>
      </c>
      <c r="K263" s="319">
        <f t="shared" si="42"/>
        <v>9</v>
      </c>
      <c r="L263" s="319">
        <f t="shared" si="42"/>
        <v>207</v>
      </c>
      <c r="M263" s="319">
        <f t="shared" si="42"/>
        <v>2</v>
      </c>
      <c r="N263" s="319">
        <f t="shared" si="42"/>
        <v>68</v>
      </c>
      <c r="O263" s="319">
        <f t="shared" si="42"/>
        <v>2</v>
      </c>
      <c r="P263" s="319">
        <f t="shared" si="42"/>
        <v>115</v>
      </c>
      <c r="Q263" s="319">
        <f t="shared" si="42"/>
        <v>2</v>
      </c>
      <c r="R263" s="319">
        <f t="shared" si="42"/>
        <v>337</v>
      </c>
      <c r="S263" s="319">
        <f t="shared" si="42"/>
        <v>0</v>
      </c>
      <c r="T263" s="144"/>
      <c r="U263" s="320"/>
      <c r="V263" s="320"/>
      <c r="W263" s="320"/>
      <c r="X263" s="322"/>
      <c r="Y263" s="323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</row>
    <row r="264" spans="1:49" s="9" customFormat="1" ht="22.5" customHeight="1">
      <c r="A264" s="160" t="s">
        <v>615</v>
      </c>
      <c r="B264" s="150" t="s">
        <v>1233</v>
      </c>
      <c r="C264" s="319">
        <f t="shared" si="40"/>
        <v>0</v>
      </c>
      <c r="D264" s="319">
        <f t="shared" si="41"/>
        <v>0</v>
      </c>
      <c r="E264" s="318">
        <v>0</v>
      </c>
      <c r="F264" s="318">
        <v>0</v>
      </c>
      <c r="G264" s="318">
        <v>0</v>
      </c>
      <c r="H264" s="318">
        <v>0</v>
      </c>
      <c r="I264" s="318">
        <v>0</v>
      </c>
      <c r="J264" s="318">
        <v>0</v>
      </c>
      <c r="K264" s="318">
        <v>0</v>
      </c>
      <c r="L264" s="318">
        <v>0</v>
      </c>
      <c r="M264" s="318">
        <v>0</v>
      </c>
      <c r="N264" s="318">
        <v>0</v>
      </c>
      <c r="O264" s="318">
        <v>0</v>
      </c>
      <c r="P264" s="318">
        <v>0</v>
      </c>
      <c r="Q264" s="318">
        <v>0</v>
      </c>
      <c r="R264" s="318">
        <v>0</v>
      </c>
      <c r="S264" s="318">
        <v>0</v>
      </c>
      <c r="T264" s="156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</row>
    <row r="265" spans="1:49" s="9" customFormat="1" ht="22.5" customHeight="1">
      <c r="A265" s="160" t="s">
        <v>616</v>
      </c>
      <c r="B265" s="150" t="s">
        <v>617</v>
      </c>
      <c r="C265" s="319">
        <f t="shared" si="40"/>
        <v>77</v>
      </c>
      <c r="D265" s="319">
        <f t="shared" si="41"/>
        <v>678</v>
      </c>
      <c r="E265" s="318">
        <v>43</v>
      </c>
      <c r="F265" s="318">
        <v>90</v>
      </c>
      <c r="G265" s="318">
        <v>14</v>
      </c>
      <c r="H265" s="318">
        <v>89</v>
      </c>
      <c r="I265" s="318">
        <v>11</v>
      </c>
      <c r="J265" s="318">
        <v>158</v>
      </c>
      <c r="K265" s="318">
        <v>6</v>
      </c>
      <c r="L265" s="318">
        <v>137</v>
      </c>
      <c r="M265" s="318">
        <v>1</v>
      </c>
      <c r="N265" s="318">
        <v>36</v>
      </c>
      <c r="O265" s="318">
        <v>1</v>
      </c>
      <c r="P265" s="318">
        <v>56</v>
      </c>
      <c r="Q265" s="318">
        <v>1</v>
      </c>
      <c r="R265" s="318">
        <v>112</v>
      </c>
      <c r="S265" s="318">
        <v>0</v>
      </c>
      <c r="T265" s="156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</row>
    <row r="266" spans="1:49" s="9" customFormat="1" ht="22.5" customHeight="1">
      <c r="A266" s="160" t="s">
        <v>618</v>
      </c>
      <c r="B266" s="178" t="s">
        <v>619</v>
      </c>
      <c r="C266" s="319">
        <f t="shared" si="40"/>
        <v>38</v>
      </c>
      <c r="D266" s="319">
        <f t="shared" si="41"/>
        <v>549</v>
      </c>
      <c r="E266" s="318">
        <v>23</v>
      </c>
      <c r="F266" s="318">
        <v>59</v>
      </c>
      <c r="G266" s="318">
        <v>5</v>
      </c>
      <c r="H266" s="318">
        <v>39</v>
      </c>
      <c r="I266" s="318">
        <v>4</v>
      </c>
      <c r="J266" s="318">
        <v>65</v>
      </c>
      <c r="K266" s="318">
        <v>3</v>
      </c>
      <c r="L266" s="318">
        <v>70</v>
      </c>
      <c r="M266" s="318">
        <v>1</v>
      </c>
      <c r="N266" s="318">
        <v>32</v>
      </c>
      <c r="O266" s="318">
        <v>1</v>
      </c>
      <c r="P266" s="318">
        <v>59</v>
      </c>
      <c r="Q266" s="318">
        <v>1</v>
      </c>
      <c r="R266" s="318">
        <v>225</v>
      </c>
      <c r="S266" s="318">
        <v>0</v>
      </c>
      <c r="T266" s="156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</row>
    <row r="267" spans="1:49" s="12" customFormat="1" ht="22.5" customHeight="1">
      <c r="A267" s="142">
        <v>40</v>
      </c>
      <c r="B267" s="143" t="s">
        <v>1168</v>
      </c>
      <c r="C267" s="319">
        <f>SUM(C268:C269)</f>
        <v>9</v>
      </c>
      <c r="D267" s="319">
        <f>SUM(D268:D269)</f>
        <v>42</v>
      </c>
      <c r="E267" s="319">
        <f aca="true" t="shared" si="43" ref="E267:S267">SUM(E268:E269)</f>
        <v>7</v>
      </c>
      <c r="F267" s="319">
        <f t="shared" si="43"/>
        <v>13</v>
      </c>
      <c r="G267" s="319">
        <f t="shared" si="43"/>
        <v>0</v>
      </c>
      <c r="H267" s="319">
        <f t="shared" si="43"/>
        <v>0</v>
      </c>
      <c r="I267" s="319">
        <f t="shared" si="43"/>
        <v>2</v>
      </c>
      <c r="J267" s="319">
        <f t="shared" si="43"/>
        <v>29</v>
      </c>
      <c r="K267" s="319">
        <f t="shared" si="43"/>
        <v>0</v>
      </c>
      <c r="L267" s="319">
        <f t="shared" si="43"/>
        <v>0</v>
      </c>
      <c r="M267" s="319">
        <f t="shared" si="43"/>
        <v>0</v>
      </c>
      <c r="N267" s="319">
        <f t="shared" si="43"/>
        <v>0</v>
      </c>
      <c r="O267" s="319">
        <f t="shared" si="43"/>
        <v>0</v>
      </c>
      <c r="P267" s="319">
        <f t="shared" si="43"/>
        <v>0</v>
      </c>
      <c r="Q267" s="319">
        <f t="shared" si="43"/>
        <v>0</v>
      </c>
      <c r="R267" s="319">
        <f t="shared" si="43"/>
        <v>0</v>
      </c>
      <c r="S267" s="319">
        <f t="shared" si="43"/>
        <v>0</v>
      </c>
      <c r="T267" s="144"/>
      <c r="U267" s="320"/>
      <c r="V267" s="320"/>
      <c r="W267" s="320"/>
      <c r="X267" s="322"/>
      <c r="Y267" s="323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</row>
    <row r="268" spans="1:49" s="9" customFormat="1" ht="22.5" customHeight="1">
      <c r="A268" s="160" t="s">
        <v>620</v>
      </c>
      <c r="B268" s="150" t="s">
        <v>1233</v>
      </c>
      <c r="C268" s="319">
        <f t="shared" si="40"/>
        <v>0</v>
      </c>
      <c r="D268" s="319">
        <f t="shared" si="41"/>
        <v>0</v>
      </c>
      <c r="E268" s="318">
        <v>0</v>
      </c>
      <c r="F268" s="318">
        <v>0</v>
      </c>
      <c r="G268" s="318">
        <v>0</v>
      </c>
      <c r="H268" s="318">
        <v>0</v>
      </c>
      <c r="I268" s="318">
        <v>0</v>
      </c>
      <c r="J268" s="318">
        <v>0</v>
      </c>
      <c r="K268" s="318">
        <v>0</v>
      </c>
      <c r="L268" s="318">
        <v>0</v>
      </c>
      <c r="M268" s="318">
        <v>0</v>
      </c>
      <c r="N268" s="318">
        <v>0</v>
      </c>
      <c r="O268" s="318">
        <v>0</v>
      </c>
      <c r="P268" s="318">
        <v>0</v>
      </c>
      <c r="Q268" s="318">
        <v>0</v>
      </c>
      <c r="R268" s="318">
        <v>0</v>
      </c>
      <c r="S268" s="318">
        <v>0</v>
      </c>
      <c r="T268" s="156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</row>
    <row r="269" spans="1:49" s="9" customFormat="1" ht="22.5" customHeight="1">
      <c r="A269" s="160" t="s">
        <v>621</v>
      </c>
      <c r="B269" s="150" t="s">
        <v>622</v>
      </c>
      <c r="C269" s="319">
        <f t="shared" si="40"/>
        <v>9</v>
      </c>
      <c r="D269" s="319">
        <f t="shared" si="41"/>
        <v>42</v>
      </c>
      <c r="E269" s="318">
        <v>7</v>
      </c>
      <c r="F269" s="318">
        <v>13</v>
      </c>
      <c r="G269" s="318">
        <v>0</v>
      </c>
      <c r="H269" s="318">
        <v>0</v>
      </c>
      <c r="I269" s="318">
        <v>2</v>
      </c>
      <c r="J269" s="318">
        <v>29</v>
      </c>
      <c r="K269" s="318">
        <v>0</v>
      </c>
      <c r="L269" s="318">
        <v>0</v>
      </c>
      <c r="M269" s="318">
        <v>0</v>
      </c>
      <c r="N269" s="318">
        <v>0</v>
      </c>
      <c r="O269" s="318">
        <v>0</v>
      </c>
      <c r="P269" s="318">
        <v>0</v>
      </c>
      <c r="Q269" s="318">
        <v>0</v>
      </c>
      <c r="R269" s="318">
        <v>0</v>
      </c>
      <c r="S269" s="318">
        <v>0</v>
      </c>
      <c r="T269" s="156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</row>
    <row r="270" spans="1:49" s="12" customFormat="1" ht="22.5" customHeight="1">
      <c r="A270" s="142">
        <v>41</v>
      </c>
      <c r="B270" s="143" t="s">
        <v>1169</v>
      </c>
      <c r="C270" s="319">
        <f>SUM(C271:C277)</f>
        <v>42</v>
      </c>
      <c r="D270" s="319">
        <f aca="true" t="shared" si="44" ref="D270:S270">SUM(D271:D277)</f>
        <v>604</v>
      </c>
      <c r="E270" s="319">
        <f t="shared" si="44"/>
        <v>25</v>
      </c>
      <c r="F270" s="319">
        <f t="shared" si="44"/>
        <v>62</v>
      </c>
      <c r="G270" s="319">
        <f t="shared" si="44"/>
        <v>6</v>
      </c>
      <c r="H270" s="319">
        <f t="shared" si="44"/>
        <v>41</v>
      </c>
      <c r="I270" s="319">
        <f t="shared" si="44"/>
        <v>5</v>
      </c>
      <c r="J270" s="319">
        <f t="shared" si="44"/>
        <v>55</v>
      </c>
      <c r="K270" s="319">
        <f t="shared" si="44"/>
        <v>0</v>
      </c>
      <c r="L270" s="319">
        <f t="shared" si="44"/>
        <v>0</v>
      </c>
      <c r="M270" s="319">
        <f t="shared" si="44"/>
        <v>2</v>
      </c>
      <c r="N270" s="319">
        <f t="shared" si="44"/>
        <v>80</v>
      </c>
      <c r="O270" s="319">
        <f t="shared" si="44"/>
        <v>3</v>
      </c>
      <c r="P270" s="319">
        <f t="shared" si="44"/>
        <v>194</v>
      </c>
      <c r="Q270" s="319">
        <f t="shared" si="44"/>
        <v>1</v>
      </c>
      <c r="R270" s="319">
        <f t="shared" si="44"/>
        <v>172</v>
      </c>
      <c r="S270" s="319">
        <f t="shared" si="44"/>
        <v>0</v>
      </c>
      <c r="T270" s="144"/>
      <c r="U270" s="320"/>
      <c r="V270" s="320"/>
      <c r="W270" s="320"/>
      <c r="X270" s="322"/>
      <c r="Y270" s="323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</row>
    <row r="271" spans="1:49" s="9" customFormat="1" ht="22.5" customHeight="1">
      <c r="A271" s="160" t="s">
        <v>623</v>
      </c>
      <c r="B271" s="150" t="s">
        <v>1233</v>
      </c>
      <c r="C271" s="319">
        <f t="shared" si="40"/>
        <v>0</v>
      </c>
      <c r="D271" s="319">
        <f t="shared" si="41"/>
        <v>0</v>
      </c>
      <c r="E271" s="318">
        <v>0</v>
      </c>
      <c r="F271" s="318">
        <v>0</v>
      </c>
      <c r="G271" s="318">
        <v>0</v>
      </c>
      <c r="H271" s="318">
        <v>0</v>
      </c>
      <c r="I271" s="318">
        <v>0</v>
      </c>
      <c r="J271" s="318">
        <v>0</v>
      </c>
      <c r="K271" s="318">
        <v>0</v>
      </c>
      <c r="L271" s="318">
        <v>0</v>
      </c>
      <c r="M271" s="318">
        <v>0</v>
      </c>
      <c r="N271" s="318">
        <v>0</v>
      </c>
      <c r="O271" s="318">
        <v>0</v>
      </c>
      <c r="P271" s="318">
        <v>0</v>
      </c>
      <c r="Q271" s="318">
        <v>0</v>
      </c>
      <c r="R271" s="318">
        <v>0</v>
      </c>
      <c r="S271" s="318">
        <v>0</v>
      </c>
      <c r="T271" s="156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</row>
    <row r="272" spans="1:49" s="9" customFormat="1" ht="22.5" customHeight="1">
      <c r="A272" s="160" t="s">
        <v>624</v>
      </c>
      <c r="B272" s="150" t="s">
        <v>625</v>
      </c>
      <c r="C272" s="319">
        <f t="shared" si="40"/>
        <v>5</v>
      </c>
      <c r="D272" s="319">
        <f t="shared" si="41"/>
        <v>31</v>
      </c>
      <c r="E272" s="318">
        <v>2</v>
      </c>
      <c r="F272" s="318">
        <v>6</v>
      </c>
      <c r="G272" s="318">
        <v>2</v>
      </c>
      <c r="H272" s="318">
        <v>14</v>
      </c>
      <c r="I272" s="318">
        <v>1</v>
      </c>
      <c r="J272" s="318">
        <v>11</v>
      </c>
      <c r="K272" s="318">
        <v>0</v>
      </c>
      <c r="L272" s="318">
        <v>0</v>
      </c>
      <c r="M272" s="318">
        <v>0</v>
      </c>
      <c r="N272" s="318">
        <v>0</v>
      </c>
      <c r="O272" s="318">
        <v>0</v>
      </c>
      <c r="P272" s="318">
        <v>0</v>
      </c>
      <c r="Q272" s="318">
        <v>0</v>
      </c>
      <c r="R272" s="318">
        <v>0</v>
      </c>
      <c r="S272" s="318">
        <v>0</v>
      </c>
      <c r="T272" s="156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</row>
    <row r="273" spans="1:49" s="9" customFormat="1" ht="22.5" customHeight="1">
      <c r="A273" s="160" t="s">
        <v>626</v>
      </c>
      <c r="B273" s="150" t="s">
        <v>627</v>
      </c>
      <c r="C273" s="319">
        <f t="shared" si="40"/>
        <v>1</v>
      </c>
      <c r="D273" s="319">
        <f t="shared" si="41"/>
        <v>2</v>
      </c>
      <c r="E273" s="318">
        <v>1</v>
      </c>
      <c r="F273" s="318">
        <v>2</v>
      </c>
      <c r="G273" s="318">
        <v>0</v>
      </c>
      <c r="H273" s="318">
        <v>0</v>
      </c>
      <c r="I273" s="318">
        <v>0</v>
      </c>
      <c r="J273" s="318">
        <v>0</v>
      </c>
      <c r="K273" s="318">
        <v>0</v>
      </c>
      <c r="L273" s="318">
        <v>0</v>
      </c>
      <c r="M273" s="318">
        <v>0</v>
      </c>
      <c r="N273" s="318">
        <v>0</v>
      </c>
      <c r="O273" s="318">
        <v>0</v>
      </c>
      <c r="P273" s="318">
        <v>0</v>
      </c>
      <c r="Q273" s="318">
        <v>0</v>
      </c>
      <c r="R273" s="318">
        <v>0</v>
      </c>
      <c r="S273" s="318">
        <v>0</v>
      </c>
      <c r="T273" s="156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</row>
    <row r="274" spans="1:49" s="9" customFormat="1" ht="22.5" customHeight="1">
      <c r="A274" s="160" t="s">
        <v>628</v>
      </c>
      <c r="B274" s="150" t="s">
        <v>629</v>
      </c>
      <c r="C274" s="319">
        <f t="shared" si="40"/>
        <v>3</v>
      </c>
      <c r="D274" s="319">
        <f t="shared" si="41"/>
        <v>214</v>
      </c>
      <c r="E274" s="318">
        <v>1</v>
      </c>
      <c r="F274" s="318">
        <v>3</v>
      </c>
      <c r="G274" s="318">
        <v>0</v>
      </c>
      <c r="H274" s="318">
        <v>0</v>
      </c>
      <c r="I274" s="318">
        <v>0</v>
      </c>
      <c r="J274" s="318">
        <v>0</v>
      </c>
      <c r="K274" s="318">
        <v>0</v>
      </c>
      <c r="L274" s="318">
        <v>0</v>
      </c>
      <c r="M274" s="318">
        <v>1</v>
      </c>
      <c r="N274" s="318">
        <v>39</v>
      </c>
      <c r="O274" s="318">
        <v>0</v>
      </c>
      <c r="P274" s="318">
        <v>0</v>
      </c>
      <c r="Q274" s="318">
        <v>1</v>
      </c>
      <c r="R274" s="318">
        <v>172</v>
      </c>
      <c r="S274" s="318">
        <v>0</v>
      </c>
      <c r="T274" s="156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</row>
    <row r="275" spans="1:49" s="9" customFormat="1" ht="22.5" customHeight="1">
      <c r="A275" s="160" t="s">
        <v>630</v>
      </c>
      <c r="B275" s="150" t="s">
        <v>631</v>
      </c>
      <c r="C275" s="319">
        <f t="shared" si="40"/>
        <v>8</v>
      </c>
      <c r="D275" s="319">
        <f t="shared" si="41"/>
        <v>110</v>
      </c>
      <c r="E275" s="318">
        <v>5</v>
      </c>
      <c r="F275" s="318">
        <v>13</v>
      </c>
      <c r="G275" s="318">
        <v>1</v>
      </c>
      <c r="H275" s="318">
        <v>7</v>
      </c>
      <c r="I275" s="318">
        <v>1</v>
      </c>
      <c r="J275" s="318">
        <v>13</v>
      </c>
      <c r="K275" s="318">
        <v>0</v>
      </c>
      <c r="L275" s="318">
        <v>0</v>
      </c>
      <c r="M275" s="318">
        <v>0</v>
      </c>
      <c r="N275" s="318">
        <v>0</v>
      </c>
      <c r="O275" s="318">
        <v>1</v>
      </c>
      <c r="P275" s="318">
        <v>77</v>
      </c>
      <c r="Q275" s="318">
        <v>0</v>
      </c>
      <c r="R275" s="318">
        <v>0</v>
      </c>
      <c r="S275" s="318">
        <v>0</v>
      </c>
      <c r="T275" s="156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</row>
    <row r="276" spans="1:49" s="9" customFormat="1" ht="22.5" customHeight="1">
      <c r="A276" s="160" t="s">
        <v>632</v>
      </c>
      <c r="B276" s="150" t="s">
        <v>633</v>
      </c>
      <c r="C276" s="319">
        <f t="shared" si="40"/>
        <v>8</v>
      </c>
      <c r="D276" s="319">
        <f t="shared" si="41"/>
        <v>147</v>
      </c>
      <c r="E276" s="318">
        <v>4</v>
      </c>
      <c r="F276" s="318">
        <v>10</v>
      </c>
      <c r="G276" s="318">
        <v>0</v>
      </c>
      <c r="H276" s="318">
        <v>0</v>
      </c>
      <c r="I276" s="318">
        <v>2</v>
      </c>
      <c r="J276" s="318">
        <v>20</v>
      </c>
      <c r="K276" s="318">
        <v>0</v>
      </c>
      <c r="L276" s="318">
        <v>0</v>
      </c>
      <c r="M276" s="318">
        <v>0</v>
      </c>
      <c r="N276" s="318">
        <v>0</v>
      </c>
      <c r="O276" s="318">
        <v>2</v>
      </c>
      <c r="P276" s="318">
        <v>117</v>
      </c>
      <c r="Q276" s="318">
        <v>0</v>
      </c>
      <c r="R276" s="318">
        <v>0</v>
      </c>
      <c r="S276" s="318">
        <v>0</v>
      </c>
      <c r="T276" s="156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</row>
    <row r="277" spans="1:49" s="9" customFormat="1" ht="22.5" customHeight="1">
      <c r="A277" s="160" t="s">
        <v>634</v>
      </c>
      <c r="B277" s="178" t="s">
        <v>991</v>
      </c>
      <c r="C277" s="319">
        <f t="shared" si="40"/>
        <v>17</v>
      </c>
      <c r="D277" s="319">
        <f t="shared" si="41"/>
        <v>100</v>
      </c>
      <c r="E277" s="318">
        <v>12</v>
      </c>
      <c r="F277" s="318">
        <v>28</v>
      </c>
      <c r="G277" s="318">
        <v>3</v>
      </c>
      <c r="H277" s="318">
        <v>20</v>
      </c>
      <c r="I277" s="318">
        <v>1</v>
      </c>
      <c r="J277" s="318">
        <v>11</v>
      </c>
      <c r="K277" s="318">
        <v>0</v>
      </c>
      <c r="L277" s="318">
        <v>0</v>
      </c>
      <c r="M277" s="318">
        <v>1</v>
      </c>
      <c r="N277" s="318">
        <v>41</v>
      </c>
      <c r="O277" s="318">
        <v>0</v>
      </c>
      <c r="P277" s="318">
        <v>0</v>
      </c>
      <c r="Q277" s="318">
        <v>0</v>
      </c>
      <c r="R277" s="318">
        <v>0</v>
      </c>
      <c r="S277" s="318">
        <v>0</v>
      </c>
      <c r="T277" s="156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</row>
    <row r="278" spans="1:49" s="12" customFormat="1" ht="22.5" customHeight="1">
      <c r="A278" s="324" t="s">
        <v>1288</v>
      </c>
      <c r="B278" s="325" t="s">
        <v>1315</v>
      </c>
      <c r="C278" s="319">
        <f>E278+G278+I278+K278+M278+O278+Q278+S278</f>
        <v>1</v>
      </c>
      <c r="D278" s="319">
        <f>F278+H278+J278+L278+N278+P278+R278</f>
        <v>4</v>
      </c>
      <c r="E278" s="319">
        <v>1</v>
      </c>
      <c r="F278" s="319">
        <v>4</v>
      </c>
      <c r="G278" s="319">
        <v>0</v>
      </c>
      <c r="H278" s="319">
        <v>0</v>
      </c>
      <c r="I278" s="319">
        <v>0</v>
      </c>
      <c r="J278" s="319">
        <v>0</v>
      </c>
      <c r="K278" s="319">
        <v>0</v>
      </c>
      <c r="L278" s="319">
        <v>0</v>
      </c>
      <c r="M278" s="319">
        <v>0</v>
      </c>
      <c r="N278" s="319">
        <v>0</v>
      </c>
      <c r="O278" s="319">
        <v>0</v>
      </c>
      <c r="P278" s="319">
        <v>0</v>
      </c>
      <c r="Q278" s="319">
        <v>0</v>
      </c>
      <c r="R278" s="319">
        <v>0</v>
      </c>
      <c r="S278" s="319">
        <v>0</v>
      </c>
      <c r="T278" s="144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</row>
    <row r="279" spans="1:49" s="12" customFormat="1" ht="22.5" customHeight="1">
      <c r="A279" s="324" t="s">
        <v>1290</v>
      </c>
      <c r="B279" s="325" t="s">
        <v>1316</v>
      </c>
      <c r="C279" s="319">
        <f>E279+G279+I279+K279+M279+O279+Q279+S279</f>
        <v>8</v>
      </c>
      <c r="D279" s="319">
        <f>F279+H279+J279+L279+N279+P279+R279</f>
        <v>34</v>
      </c>
      <c r="E279" s="319">
        <v>5</v>
      </c>
      <c r="F279" s="319">
        <v>6</v>
      </c>
      <c r="G279" s="319">
        <v>2</v>
      </c>
      <c r="H279" s="319">
        <v>15</v>
      </c>
      <c r="I279" s="319">
        <v>1</v>
      </c>
      <c r="J279" s="319">
        <v>13</v>
      </c>
      <c r="K279" s="319">
        <v>0</v>
      </c>
      <c r="L279" s="319">
        <v>0</v>
      </c>
      <c r="M279" s="319">
        <v>0</v>
      </c>
      <c r="N279" s="319">
        <v>0</v>
      </c>
      <c r="O279" s="319">
        <v>0</v>
      </c>
      <c r="P279" s="319">
        <v>0</v>
      </c>
      <c r="Q279" s="319">
        <v>0</v>
      </c>
      <c r="R279" s="319">
        <v>0</v>
      </c>
      <c r="S279" s="319">
        <v>0</v>
      </c>
      <c r="T279" s="144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</row>
    <row r="280" spans="1:49" s="216" customFormat="1" ht="22.5" customHeight="1">
      <c r="A280" s="183"/>
      <c r="B280" s="184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15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spans="1:49" s="207" customFormat="1" ht="22.5" customHeight="1">
      <c r="A281" s="142" t="s">
        <v>992</v>
      </c>
      <c r="B281" s="143" t="s">
        <v>1274</v>
      </c>
      <c r="C281" s="319">
        <f aca="true" t="shared" si="45" ref="C281:S281">C282+C285+C290+C301+C309+C315+C321+C325+C332+C348+C353+C364+C369+C370</f>
        <v>6001</v>
      </c>
      <c r="D281" s="319">
        <f t="shared" si="45"/>
        <v>47128</v>
      </c>
      <c r="E281" s="319">
        <f t="shared" si="45"/>
        <v>3547</v>
      </c>
      <c r="F281" s="319">
        <f t="shared" si="45"/>
        <v>8374</v>
      </c>
      <c r="G281" s="319">
        <f t="shared" si="45"/>
        <v>1204</v>
      </c>
      <c r="H281" s="319">
        <f t="shared" si="45"/>
        <v>7812</v>
      </c>
      <c r="I281" s="319">
        <f t="shared" si="45"/>
        <v>743</v>
      </c>
      <c r="J281" s="319">
        <f t="shared" si="45"/>
        <v>10087</v>
      </c>
      <c r="K281" s="319">
        <f t="shared" si="45"/>
        <v>220</v>
      </c>
      <c r="L281" s="319">
        <f t="shared" si="45"/>
        <v>5210</v>
      </c>
      <c r="M281" s="319">
        <f t="shared" si="45"/>
        <v>145</v>
      </c>
      <c r="N281" s="319">
        <f t="shared" si="45"/>
        <v>5488</v>
      </c>
      <c r="O281" s="319">
        <f t="shared" si="45"/>
        <v>86</v>
      </c>
      <c r="P281" s="319">
        <f t="shared" si="45"/>
        <v>5860</v>
      </c>
      <c r="Q281" s="319">
        <f t="shared" si="45"/>
        <v>26</v>
      </c>
      <c r="R281" s="319">
        <f t="shared" si="45"/>
        <v>4297</v>
      </c>
      <c r="S281" s="319">
        <f t="shared" si="45"/>
        <v>30</v>
      </c>
      <c r="T281" s="20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</row>
    <row r="282" spans="1:49" s="12" customFormat="1" ht="22.5" customHeight="1">
      <c r="A282" s="142" t="s">
        <v>993</v>
      </c>
      <c r="B282" s="143" t="s">
        <v>1170</v>
      </c>
      <c r="C282" s="319">
        <f>SUM(C283:C284)</f>
        <v>7</v>
      </c>
      <c r="D282" s="319">
        <f>SUM(D283:D284)</f>
        <v>86</v>
      </c>
      <c r="E282" s="319">
        <f aca="true" t="shared" si="46" ref="E282:S282">SUM(E283:E284)</f>
        <v>2</v>
      </c>
      <c r="F282" s="319">
        <f t="shared" si="46"/>
        <v>5</v>
      </c>
      <c r="G282" s="319">
        <f t="shared" si="46"/>
        <v>3</v>
      </c>
      <c r="H282" s="319">
        <f t="shared" si="46"/>
        <v>23</v>
      </c>
      <c r="I282" s="319">
        <f t="shared" si="46"/>
        <v>1</v>
      </c>
      <c r="J282" s="319">
        <f t="shared" si="46"/>
        <v>12</v>
      </c>
      <c r="K282" s="319">
        <f t="shared" si="46"/>
        <v>0</v>
      </c>
      <c r="L282" s="319">
        <f t="shared" si="46"/>
        <v>0</v>
      </c>
      <c r="M282" s="319">
        <f t="shared" si="46"/>
        <v>1</v>
      </c>
      <c r="N282" s="319">
        <f t="shared" si="46"/>
        <v>46</v>
      </c>
      <c r="O282" s="319">
        <f t="shared" si="46"/>
        <v>0</v>
      </c>
      <c r="P282" s="319">
        <f t="shared" si="46"/>
        <v>0</v>
      </c>
      <c r="Q282" s="319">
        <f t="shared" si="46"/>
        <v>0</v>
      </c>
      <c r="R282" s="319">
        <f t="shared" si="46"/>
        <v>0</v>
      </c>
      <c r="S282" s="319">
        <f t="shared" si="46"/>
        <v>0</v>
      </c>
      <c r="T282" s="144"/>
      <c r="U282" s="320"/>
      <c r="V282" s="320"/>
      <c r="W282" s="320"/>
      <c r="X282" s="322"/>
      <c r="Y282" s="323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</row>
    <row r="283" spans="1:49" s="9" customFormat="1" ht="22.5" customHeight="1">
      <c r="A283" s="160" t="s">
        <v>635</v>
      </c>
      <c r="B283" s="150" t="s">
        <v>1233</v>
      </c>
      <c r="C283" s="319">
        <f>E283+G283+I283+K283+M283+O283+Q283+S283</f>
        <v>0</v>
      </c>
      <c r="D283" s="319">
        <f>F283+H283+J283+L283+N283+P283+R283</f>
        <v>0</v>
      </c>
      <c r="E283" s="318">
        <v>0</v>
      </c>
      <c r="F283" s="318">
        <v>0</v>
      </c>
      <c r="G283" s="318">
        <v>0</v>
      </c>
      <c r="H283" s="318">
        <v>0</v>
      </c>
      <c r="I283" s="318">
        <v>0</v>
      </c>
      <c r="J283" s="318">
        <v>0</v>
      </c>
      <c r="K283" s="318">
        <v>0</v>
      </c>
      <c r="L283" s="318">
        <v>0</v>
      </c>
      <c r="M283" s="318">
        <v>0</v>
      </c>
      <c r="N283" s="318">
        <v>0</v>
      </c>
      <c r="O283" s="318">
        <v>0</v>
      </c>
      <c r="P283" s="318">
        <v>0</v>
      </c>
      <c r="Q283" s="318">
        <v>0</v>
      </c>
      <c r="R283" s="318">
        <v>0</v>
      </c>
      <c r="S283" s="318">
        <v>0</v>
      </c>
      <c r="T283" s="156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</row>
    <row r="284" spans="1:49" s="9" customFormat="1" ht="22.5" customHeight="1">
      <c r="A284" s="160" t="s">
        <v>636</v>
      </c>
      <c r="B284" s="178" t="s">
        <v>637</v>
      </c>
      <c r="C284" s="319">
        <f>E284+G284+I284+K284+M284+O284+Q284+S284</f>
        <v>7</v>
      </c>
      <c r="D284" s="319">
        <f>F284+H284+J284+L284+N284+P284+R284</f>
        <v>86</v>
      </c>
      <c r="E284" s="318">
        <v>2</v>
      </c>
      <c r="F284" s="318">
        <v>5</v>
      </c>
      <c r="G284" s="318">
        <v>3</v>
      </c>
      <c r="H284" s="318">
        <v>23</v>
      </c>
      <c r="I284" s="318">
        <v>1</v>
      </c>
      <c r="J284" s="318">
        <v>12</v>
      </c>
      <c r="K284" s="318">
        <v>0</v>
      </c>
      <c r="L284" s="318">
        <v>0</v>
      </c>
      <c r="M284" s="318">
        <v>1</v>
      </c>
      <c r="N284" s="318">
        <v>46</v>
      </c>
      <c r="O284" s="318">
        <v>0</v>
      </c>
      <c r="P284" s="318">
        <v>0</v>
      </c>
      <c r="Q284" s="318">
        <v>0</v>
      </c>
      <c r="R284" s="318">
        <v>0</v>
      </c>
      <c r="S284" s="318">
        <v>0</v>
      </c>
      <c r="T284" s="156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</row>
    <row r="285" spans="1:49" s="12" customFormat="1" ht="22.5" customHeight="1">
      <c r="A285" s="142" t="s">
        <v>994</v>
      </c>
      <c r="B285" s="143" t="s">
        <v>1171</v>
      </c>
      <c r="C285" s="319">
        <f aca="true" t="shared" si="47" ref="C285:S285">SUM(C286:C288,C289)</f>
        <v>671</v>
      </c>
      <c r="D285" s="319">
        <f t="shared" si="47"/>
        <v>6256</v>
      </c>
      <c r="E285" s="319">
        <f t="shared" si="47"/>
        <v>414</v>
      </c>
      <c r="F285" s="319">
        <f t="shared" si="47"/>
        <v>1000</v>
      </c>
      <c r="G285" s="319">
        <f t="shared" si="47"/>
        <v>122</v>
      </c>
      <c r="H285" s="319">
        <f t="shared" si="47"/>
        <v>814</v>
      </c>
      <c r="I285" s="319">
        <f t="shared" si="47"/>
        <v>63</v>
      </c>
      <c r="J285" s="319">
        <f t="shared" si="47"/>
        <v>832</v>
      </c>
      <c r="K285" s="319">
        <f t="shared" si="47"/>
        <v>31</v>
      </c>
      <c r="L285" s="319">
        <f t="shared" si="47"/>
        <v>714</v>
      </c>
      <c r="M285" s="319">
        <f t="shared" si="47"/>
        <v>21</v>
      </c>
      <c r="N285" s="319">
        <f t="shared" si="47"/>
        <v>794</v>
      </c>
      <c r="O285" s="319">
        <f t="shared" si="47"/>
        <v>12</v>
      </c>
      <c r="P285" s="319">
        <f t="shared" si="47"/>
        <v>825</v>
      </c>
      <c r="Q285" s="319">
        <f t="shared" si="47"/>
        <v>6</v>
      </c>
      <c r="R285" s="319">
        <f t="shared" si="47"/>
        <v>1277</v>
      </c>
      <c r="S285" s="319">
        <f t="shared" si="47"/>
        <v>2</v>
      </c>
      <c r="T285" s="144"/>
      <c r="U285" s="320"/>
      <c r="V285" s="320"/>
      <c r="W285" s="320"/>
      <c r="X285" s="322"/>
      <c r="Y285" s="323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</row>
    <row r="286" spans="1:49" s="9" customFormat="1" ht="22.5" customHeight="1">
      <c r="A286" s="160" t="s">
        <v>638</v>
      </c>
      <c r="B286" s="150" t="s">
        <v>1233</v>
      </c>
      <c r="C286" s="319">
        <f>E286+G286+I286+K286+M286+O286+Q286+S286</f>
        <v>8</v>
      </c>
      <c r="D286" s="319">
        <f>F286+H286+J286+L286+N286+P286+R286</f>
        <v>54</v>
      </c>
      <c r="E286" s="318">
        <v>4</v>
      </c>
      <c r="F286" s="318">
        <v>9</v>
      </c>
      <c r="G286" s="318">
        <v>2</v>
      </c>
      <c r="H286" s="318">
        <v>12</v>
      </c>
      <c r="I286" s="318">
        <v>1</v>
      </c>
      <c r="J286" s="318">
        <v>11</v>
      </c>
      <c r="K286" s="318">
        <v>1</v>
      </c>
      <c r="L286" s="318">
        <v>22</v>
      </c>
      <c r="M286" s="318">
        <v>0</v>
      </c>
      <c r="N286" s="318">
        <v>0</v>
      </c>
      <c r="O286" s="318">
        <v>0</v>
      </c>
      <c r="P286" s="318">
        <v>0</v>
      </c>
      <c r="Q286" s="318">
        <v>0</v>
      </c>
      <c r="R286" s="318">
        <v>0</v>
      </c>
      <c r="S286" s="318">
        <v>0</v>
      </c>
      <c r="T286" s="156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</row>
    <row r="287" spans="1:49" s="9" customFormat="1" ht="22.5" customHeight="1">
      <c r="A287" s="160" t="s">
        <v>639</v>
      </c>
      <c r="B287" s="150" t="s">
        <v>1269</v>
      </c>
      <c r="C287" s="319">
        <f>E287+G287+I287+K287+M287+O287+Q287+S287</f>
        <v>65</v>
      </c>
      <c r="D287" s="319">
        <f>F287+H287+J287+L287+N287+P287+R287</f>
        <v>564</v>
      </c>
      <c r="E287" s="318">
        <v>38</v>
      </c>
      <c r="F287" s="318">
        <v>96</v>
      </c>
      <c r="G287" s="318">
        <v>11</v>
      </c>
      <c r="H287" s="318">
        <v>72</v>
      </c>
      <c r="I287" s="318">
        <v>8</v>
      </c>
      <c r="J287" s="318">
        <v>108</v>
      </c>
      <c r="K287" s="318">
        <v>3</v>
      </c>
      <c r="L287" s="318">
        <v>61</v>
      </c>
      <c r="M287" s="318">
        <v>4</v>
      </c>
      <c r="N287" s="318">
        <v>148</v>
      </c>
      <c r="O287" s="318">
        <v>1</v>
      </c>
      <c r="P287" s="318">
        <v>79</v>
      </c>
      <c r="Q287" s="318">
        <v>0</v>
      </c>
      <c r="R287" s="318">
        <v>0</v>
      </c>
      <c r="S287" s="318">
        <v>0</v>
      </c>
      <c r="T287" s="156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</row>
    <row r="288" spans="1:49" s="9" customFormat="1" ht="22.5" customHeight="1">
      <c r="A288" s="160" t="s">
        <v>640</v>
      </c>
      <c r="B288" s="150" t="s">
        <v>641</v>
      </c>
      <c r="C288" s="319">
        <f>E288+G288+I288+K288+M288+O288+Q288+S288</f>
        <v>506</v>
      </c>
      <c r="D288" s="319">
        <f>F288+H288+J288+L288+N288+P288+R288</f>
        <v>4987</v>
      </c>
      <c r="E288" s="318">
        <v>317</v>
      </c>
      <c r="F288" s="318">
        <v>759</v>
      </c>
      <c r="G288" s="318">
        <v>92</v>
      </c>
      <c r="H288" s="318">
        <v>614</v>
      </c>
      <c r="I288" s="318">
        <v>41</v>
      </c>
      <c r="J288" s="318">
        <v>546</v>
      </c>
      <c r="K288" s="318">
        <v>22</v>
      </c>
      <c r="L288" s="318">
        <v>502</v>
      </c>
      <c r="M288" s="318">
        <v>16</v>
      </c>
      <c r="N288" s="318">
        <v>600</v>
      </c>
      <c r="O288" s="318">
        <v>10</v>
      </c>
      <c r="P288" s="318">
        <v>689</v>
      </c>
      <c r="Q288" s="318">
        <v>6</v>
      </c>
      <c r="R288" s="318">
        <v>1277</v>
      </c>
      <c r="S288" s="318">
        <v>2</v>
      </c>
      <c r="T288" s="156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</row>
    <row r="289" spans="1:49" s="9" customFormat="1" ht="22.5" customHeight="1">
      <c r="A289" s="160" t="s">
        <v>642</v>
      </c>
      <c r="B289" s="150" t="s">
        <v>643</v>
      </c>
      <c r="C289" s="319">
        <f>E289+G289+I289+K289+M289+O289+Q289+S289</f>
        <v>92</v>
      </c>
      <c r="D289" s="319">
        <f>F289+H289+J289+L289+N289+P289+R289</f>
        <v>651</v>
      </c>
      <c r="E289" s="318">
        <v>55</v>
      </c>
      <c r="F289" s="318">
        <v>136</v>
      </c>
      <c r="G289" s="318">
        <v>17</v>
      </c>
      <c r="H289" s="318">
        <v>116</v>
      </c>
      <c r="I289" s="318">
        <v>13</v>
      </c>
      <c r="J289" s="318">
        <v>167</v>
      </c>
      <c r="K289" s="318">
        <v>5</v>
      </c>
      <c r="L289" s="318">
        <v>129</v>
      </c>
      <c r="M289" s="318">
        <v>1</v>
      </c>
      <c r="N289" s="318">
        <v>46</v>
      </c>
      <c r="O289" s="318">
        <v>1</v>
      </c>
      <c r="P289" s="318">
        <v>57</v>
      </c>
      <c r="Q289" s="318">
        <v>0</v>
      </c>
      <c r="R289" s="318">
        <v>0</v>
      </c>
      <c r="S289" s="318">
        <v>0</v>
      </c>
      <c r="T289" s="156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</row>
    <row r="290" spans="1:49" s="12" customFormat="1" ht="22.5" customHeight="1">
      <c r="A290" s="142" t="s">
        <v>995</v>
      </c>
      <c r="B290" s="143" t="s">
        <v>1172</v>
      </c>
      <c r="C290" s="319">
        <f aca="true" t="shared" si="48" ref="C290:S290">SUM(C291:C300)</f>
        <v>343</v>
      </c>
      <c r="D290" s="319">
        <f t="shared" si="48"/>
        <v>3580</v>
      </c>
      <c r="E290" s="319">
        <f t="shared" si="48"/>
        <v>185</v>
      </c>
      <c r="F290" s="319">
        <f t="shared" si="48"/>
        <v>461</v>
      </c>
      <c r="G290" s="319">
        <f t="shared" si="48"/>
        <v>68</v>
      </c>
      <c r="H290" s="319">
        <f t="shared" si="48"/>
        <v>464</v>
      </c>
      <c r="I290" s="319">
        <f t="shared" si="48"/>
        <v>45</v>
      </c>
      <c r="J290" s="319">
        <f t="shared" si="48"/>
        <v>598</v>
      </c>
      <c r="K290" s="319">
        <f t="shared" si="48"/>
        <v>19</v>
      </c>
      <c r="L290" s="319">
        <f t="shared" si="48"/>
        <v>455</v>
      </c>
      <c r="M290" s="319">
        <f t="shared" si="48"/>
        <v>13</v>
      </c>
      <c r="N290" s="319">
        <f t="shared" si="48"/>
        <v>479</v>
      </c>
      <c r="O290" s="319">
        <f t="shared" si="48"/>
        <v>9</v>
      </c>
      <c r="P290" s="319">
        <f t="shared" si="48"/>
        <v>636</v>
      </c>
      <c r="Q290" s="319">
        <f t="shared" si="48"/>
        <v>4</v>
      </c>
      <c r="R290" s="319">
        <f t="shared" si="48"/>
        <v>487</v>
      </c>
      <c r="S290" s="319">
        <f t="shared" si="48"/>
        <v>0</v>
      </c>
      <c r="T290" s="144"/>
      <c r="U290" s="320"/>
      <c r="V290" s="320"/>
      <c r="W290" s="320"/>
      <c r="X290" s="322"/>
      <c r="Y290" s="323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</row>
    <row r="291" spans="1:49" s="9" customFormat="1" ht="22.5" customHeight="1">
      <c r="A291" s="160" t="s">
        <v>644</v>
      </c>
      <c r="B291" s="150" t="s">
        <v>1233</v>
      </c>
      <c r="C291" s="319">
        <f>E291+G291+I291+K291+M291+O291+Q291+S291</f>
        <v>1</v>
      </c>
      <c r="D291" s="319">
        <f>F291+H291+J291+L291+N291+P291+R291</f>
        <v>4</v>
      </c>
      <c r="E291" s="318">
        <v>1</v>
      </c>
      <c r="F291" s="318">
        <v>4</v>
      </c>
      <c r="G291" s="318">
        <v>0</v>
      </c>
      <c r="H291" s="318">
        <v>0</v>
      </c>
      <c r="I291" s="318">
        <v>0</v>
      </c>
      <c r="J291" s="318">
        <v>0</v>
      </c>
      <c r="K291" s="318">
        <v>0</v>
      </c>
      <c r="L291" s="318">
        <v>0</v>
      </c>
      <c r="M291" s="318">
        <v>0</v>
      </c>
      <c r="N291" s="318">
        <v>0</v>
      </c>
      <c r="O291" s="318">
        <v>0</v>
      </c>
      <c r="P291" s="318">
        <v>0</v>
      </c>
      <c r="Q291" s="318">
        <v>0</v>
      </c>
      <c r="R291" s="318">
        <v>0</v>
      </c>
      <c r="S291" s="318">
        <v>0</v>
      </c>
      <c r="T291" s="156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</row>
    <row r="292" spans="1:49" s="9" customFormat="1" ht="22.5" customHeight="1">
      <c r="A292" s="189" t="s">
        <v>1268</v>
      </c>
      <c r="B292" s="178" t="s">
        <v>645</v>
      </c>
      <c r="C292" s="319">
        <f>E292+G292+I292+K292+M292+O292+Q292+S292</f>
        <v>186</v>
      </c>
      <c r="D292" s="319">
        <f>F292+H292+J292+L292+N292+P292+R292</f>
        <v>2236</v>
      </c>
      <c r="E292" s="318">
        <v>90</v>
      </c>
      <c r="F292" s="318">
        <v>239</v>
      </c>
      <c r="G292" s="318">
        <v>42</v>
      </c>
      <c r="H292" s="318">
        <v>293</v>
      </c>
      <c r="I292" s="318">
        <v>28</v>
      </c>
      <c r="J292" s="318">
        <v>369</v>
      </c>
      <c r="K292" s="318">
        <v>9</v>
      </c>
      <c r="L292" s="318">
        <v>209</v>
      </c>
      <c r="M292" s="318">
        <v>8</v>
      </c>
      <c r="N292" s="318">
        <v>287</v>
      </c>
      <c r="O292" s="318">
        <v>5</v>
      </c>
      <c r="P292" s="318">
        <v>352</v>
      </c>
      <c r="Q292" s="318">
        <v>4</v>
      </c>
      <c r="R292" s="318">
        <v>487</v>
      </c>
      <c r="S292" s="318">
        <v>0</v>
      </c>
      <c r="T292" s="156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</row>
    <row r="293" spans="1:49" s="177" customFormat="1" ht="6" customHeight="1" thickBot="1">
      <c r="A293" s="171"/>
      <c r="B293" s="172"/>
      <c r="C293" s="173"/>
      <c r="D293" s="174"/>
      <c r="E293" s="173"/>
      <c r="F293" s="173"/>
      <c r="G293" s="173"/>
      <c r="H293" s="173"/>
      <c r="I293" s="175"/>
      <c r="J293" s="173"/>
      <c r="K293" s="173"/>
      <c r="L293" s="173"/>
      <c r="M293" s="173"/>
      <c r="N293" s="173"/>
      <c r="O293" s="173"/>
      <c r="P293" s="173"/>
      <c r="Q293" s="173"/>
      <c r="R293" s="173"/>
      <c r="S293" s="180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</row>
    <row r="294" spans="1:49" s="9" customFormat="1" ht="7.5" customHeight="1">
      <c r="A294" s="32"/>
      <c r="B294" s="32"/>
      <c r="C294" s="155"/>
      <c r="D294" s="158"/>
      <c r="E294" s="155"/>
      <c r="F294" s="155"/>
      <c r="G294" s="155"/>
      <c r="H294" s="155"/>
      <c r="I294" s="159"/>
      <c r="J294" s="155"/>
      <c r="K294" s="155"/>
      <c r="L294" s="155"/>
      <c r="M294" s="155"/>
      <c r="N294" s="155"/>
      <c r="O294" s="155"/>
      <c r="P294" s="155"/>
      <c r="Q294" s="155"/>
      <c r="R294" s="155"/>
      <c r="S294" s="48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</row>
    <row r="295" spans="1:19" s="119" customFormat="1" ht="21.75" customHeight="1">
      <c r="A295" s="426" t="s">
        <v>1337</v>
      </c>
      <c r="B295" s="426"/>
      <c r="C295" s="426"/>
      <c r="D295" s="426"/>
      <c r="E295" s="426"/>
      <c r="F295" s="426"/>
      <c r="G295" s="426"/>
      <c r="H295" s="426"/>
      <c r="I295" s="426"/>
      <c r="J295" s="426"/>
      <c r="K295" s="426"/>
      <c r="L295" s="426"/>
      <c r="M295" s="426"/>
      <c r="N295" s="426"/>
      <c r="O295" s="426"/>
      <c r="P295" s="426"/>
      <c r="Q295" s="426"/>
      <c r="R295" s="426"/>
      <c r="S295" s="426"/>
    </row>
    <row r="296" spans="1:18" ht="12" customHeight="1" thickBot="1">
      <c r="A296" s="120"/>
      <c r="B296" s="120"/>
      <c r="C296" s="121"/>
      <c r="D296" s="122"/>
      <c r="E296" s="121"/>
      <c r="F296" s="121"/>
      <c r="G296" s="121"/>
      <c r="H296" s="121"/>
      <c r="I296" s="123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1:49" s="9" customFormat="1" ht="24" customHeight="1">
      <c r="A297" s="418" t="s">
        <v>975</v>
      </c>
      <c r="B297" s="419"/>
      <c r="C297" s="126" t="s">
        <v>976</v>
      </c>
      <c r="D297" s="127"/>
      <c r="E297" s="422" t="s">
        <v>977</v>
      </c>
      <c r="F297" s="423"/>
      <c r="G297" s="416" t="s">
        <v>978</v>
      </c>
      <c r="H297" s="417"/>
      <c r="I297" s="427" t="s">
        <v>979</v>
      </c>
      <c r="J297" s="428"/>
      <c r="K297" s="422" t="s">
        <v>980</v>
      </c>
      <c r="L297" s="423"/>
      <c r="M297" s="422" t="s">
        <v>981</v>
      </c>
      <c r="N297" s="423"/>
      <c r="O297" s="422" t="s">
        <v>982</v>
      </c>
      <c r="P297" s="423"/>
      <c r="Q297" s="131" t="s">
        <v>983</v>
      </c>
      <c r="R297" s="132"/>
      <c r="S297" s="133" t="s">
        <v>48</v>
      </c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</row>
    <row r="298" spans="1:49" s="9" customFormat="1" ht="24.75" customHeight="1">
      <c r="A298" s="420"/>
      <c r="B298" s="421"/>
      <c r="C298" s="129" t="s">
        <v>984</v>
      </c>
      <c r="D298" s="135" t="s">
        <v>985</v>
      </c>
      <c r="E298" s="136" t="s">
        <v>984</v>
      </c>
      <c r="F298" s="135" t="s">
        <v>985</v>
      </c>
      <c r="G298" s="136" t="s">
        <v>984</v>
      </c>
      <c r="H298" s="137" t="s">
        <v>985</v>
      </c>
      <c r="I298" s="130" t="s">
        <v>984</v>
      </c>
      <c r="J298" s="128" t="s">
        <v>985</v>
      </c>
      <c r="K298" s="136" t="s">
        <v>984</v>
      </c>
      <c r="L298" s="135" t="s">
        <v>985</v>
      </c>
      <c r="M298" s="136" t="s">
        <v>984</v>
      </c>
      <c r="N298" s="135" t="s">
        <v>985</v>
      </c>
      <c r="O298" s="136" t="s">
        <v>984</v>
      </c>
      <c r="P298" s="135" t="s">
        <v>985</v>
      </c>
      <c r="Q298" s="136" t="s">
        <v>984</v>
      </c>
      <c r="R298" s="137" t="s">
        <v>985</v>
      </c>
      <c r="S298" s="56" t="s">
        <v>49</v>
      </c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</row>
    <row r="299" spans="1:49" s="9" customFormat="1" ht="6" customHeight="1">
      <c r="A299" s="15"/>
      <c r="B299" s="185"/>
      <c r="C299" s="186"/>
      <c r="D299" s="187"/>
      <c r="E299" s="186"/>
      <c r="F299" s="187"/>
      <c r="G299" s="186"/>
      <c r="H299" s="187"/>
      <c r="I299" s="188"/>
      <c r="J299" s="186"/>
      <c r="K299" s="186"/>
      <c r="L299" s="187"/>
      <c r="M299" s="186"/>
      <c r="N299" s="187"/>
      <c r="O299" s="186"/>
      <c r="P299" s="187"/>
      <c r="Q299" s="186"/>
      <c r="R299" s="187"/>
      <c r="S299" s="48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</row>
    <row r="300" spans="1:49" s="9" customFormat="1" ht="22.5" customHeight="1">
      <c r="A300" s="160" t="s">
        <v>646</v>
      </c>
      <c r="B300" s="150" t="s">
        <v>647</v>
      </c>
      <c r="C300" s="319">
        <f aca="true" t="shared" si="49" ref="C300:C320">E300+G300+I300+K300+M300+O300+Q300+S300</f>
        <v>156</v>
      </c>
      <c r="D300" s="319">
        <f aca="true" t="shared" si="50" ref="D300:D320">F300+H300+J300+L300+N300+P300+R300</f>
        <v>1340</v>
      </c>
      <c r="E300" s="318">
        <v>94</v>
      </c>
      <c r="F300" s="318">
        <v>218</v>
      </c>
      <c r="G300" s="318">
        <v>26</v>
      </c>
      <c r="H300" s="318">
        <v>171</v>
      </c>
      <c r="I300" s="318">
        <v>17</v>
      </c>
      <c r="J300" s="318">
        <v>229</v>
      </c>
      <c r="K300" s="318">
        <v>10</v>
      </c>
      <c r="L300" s="318">
        <v>246</v>
      </c>
      <c r="M300" s="318">
        <v>5</v>
      </c>
      <c r="N300" s="318">
        <v>192</v>
      </c>
      <c r="O300" s="318">
        <v>4</v>
      </c>
      <c r="P300" s="318">
        <v>284</v>
      </c>
      <c r="Q300" s="318">
        <v>0</v>
      </c>
      <c r="R300" s="318">
        <v>0</v>
      </c>
      <c r="S300" s="318">
        <v>0</v>
      </c>
      <c r="T300" s="156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</row>
    <row r="301" spans="1:49" s="12" customFormat="1" ht="22.5" customHeight="1">
      <c r="A301" s="142" t="s">
        <v>996</v>
      </c>
      <c r="B301" s="143" t="s">
        <v>1173</v>
      </c>
      <c r="C301" s="319">
        <f>SUM(C302:C308)</f>
        <v>283</v>
      </c>
      <c r="D301" s="319">
        <f aca="true" t="shared" si="51" ref="D301:S301">SUM(D302:D308)</f>
        <v>2357</v>
      </c>
      <c r="E301" s="319">
        <f t="shared" si="51"/>
        <v>119</v>
      </c>
      <c r="F301" s="319">
        <f t="shared" si="51"/>
        <v>269</v>
      </c>
      <c r="G301" s="319">
        <f t="shared" si="51"/>
        <v>79</v>
      </c>
      <c r="H301" s="319">
        <f t="shared" si="51"/>
        <v>528</v>
      </c>
      <c r="I301" s="319">
        <f t="shared" si="51"/>
        <v>55</v>
      </c>
      <c r="J301" s="319">
        <f t="shared" si="51"/>
        <v>698</v>
      </c>
      <c r="K301" s="319">
        <f t="shared" si="51"/>
        <v>16</v>
      </c>
      <c r="L301" s="319">
        <f t="shared" si="51"/>
        <v>374</v>
      </c>
      <c r="M301" s="319">
        <f t="shared" si="51"/>
        <v>8</v>
      </c>
      <c r="N301" s="319">
        <f t="shared" si="51"/>
        <v>284</v>
      </c>
      <c r="O301" s="319">
        <f t="shared" si="51"/>
        <v>3</v>
      </c>
      <c r="P301" s="319">
        <f t="shared" si="51"/>
        <v>204</v>
      </c>
      <c r="Q301" s="319">
        <f t="shared" si="51"/>
        <v>0</v>
      </c>
      <c r="R301" s="319">
        <f t="shared" si="51"/>
        <v>0</v>
      </c>
      <c r="S301" s="319">
        <f t="shared" si="51"/>
        <v>3</v>
      </c>
      <c r="T301" s="144"/>
      <c r="U301" s="320"/>
      <c r="V301" s="320"/>
      <c r="W301" s="320"/>
      <c r="X301" s="322"/>
      <c r="Y301" s="323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</row>
    <row r="302" spans="1:49" s="9" customFormat="1" ht="22.5" customHeight="1">
      <c r="A302" s="160" t="s">
        <v>648</v>
      </c>
      <c r="B302" s="150" t="s">
        <v>1233</v>
      </c>
      <c r="C302" s="319">
        <f t="shared" si="49"/>
        <v>8</v>
      </c>
      <c r="D302" s="319">
        <f t="shared" si="50"/>
        <v>26</v>
      </c>
      <c r="E302" s="318">
        <v>3</v>
      </c>
      <c r="F302" s="318">
        <v>6</v>
      </c>
      <c r="G302" s="318">
        <v>3</v>
      </c>
      <c r="H302" s="318">
        <v>20</v>
      </c>
      <c r="I302" s="318">
        <v>0</v>
      </c>
      <c r="J302" s="318">
        <v>0</v>
      </c>
      <c r="K302" s="318">
        <v>0</v>
      </c>
      <c r="L302" s="318">
        <v>0</v>
      </c>
      <c r="M302" s="318">
        <v>0</v>
      </c>
      <c r="N302" s="318">
        <v>0</v>
      </c>
      <c r="O302" s="318">
        <v>0</v>
      </c>
      <c r="P302" s="318">
        <v>0</v>
      </c>
      <c r="Q302" s="318">
        <v>0</v>
      </c>
      <c r="R302" s="318">
        <v>0</v>
      </c>
      <c r="S302" s="318">
        <v>2</v>
      </c>
      <c r="T302" s="156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</row>
    <row r="303" spans="1:49" s="9" customFormat="1" ht="22.5" customHeight="1">
      <c r="A303" s="160" t="s">
        <v>649</v>
      </c>
      <c r="B303" s="150" t="s">
        <v>650</v>
      </c>
      <c r="C303" s="319">
        <f t="shared" si="49"/>
        <v>129</v>
      </c>
      <c r="D303" s="319">
        <f t="shared" si="50"/>
        <v>1116</v>
      </c>
      <c r="E303" s="318">
        <v>57</v>
      </c>
      <c r="F303" s="318">
        <v>134</v>
      </c>
      <c r="G303" s="318">
        <v>38</v>
      </c>
      <c r="H303" s="318">
        <v>264</v>
      </c>
      <c r="I303" s="318">
        <v>21</v>
      </c>
      <c r="J303" s="318">
        <v>267</v>
      </c>
      <c r="K303" s="318">
        <v>8</v>
      </c>
      <c r="L303" s="318">
        <v>188</v>
      </c>
      <c r="M303" s="318">
        <v>3</v>
      </c>
      <c r="N303" s="318">
        <v>112</v>
      </c>
      <c r="O303" s="318">
        <v>2</v>
      </c>
      <c r="P303" s="318">
        <v>151</v>
      </c>
      <c r="Q303" s="318">
        <v>0</v>
      </c>
      <c r="R303" s="318">
        <v>0</v>
      </c>
      <c r="S303" s="318">
        <v>0</v>
      </c>
      <c r="T303" s="156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</row>
    <row r="304" spans="1:49" s="9" customFormat="1" ht="22.5" customHeight="1">
      <c r="A304" s="160" t="s">
        <v>651</v>
      </c>
      <c r="B304" s="150" t="s">
        <v>652</v>
      </c>
      <c r="C304" s="319">
        <f t="shared" si="49"/>
        <v>64</v>
      </c>
      <c r="D304" s="319">
        <f t="shared" si="50"/>
        <v>463</v>
      </c>
      <c r="E304" s="318">
        <v>24</v>
      </c>
      <c r="F304" s="318">
        <v>56</v>
      </c>
      <c r="G304" s="318">
        <v>22</v>
      </c>
      <c r="H304" s="318">
        <v>141</v>
      </c>
      <c r="I304" s="318">
        <v>14</v>
      </c>
      <c r="J304" s="318">
        <v>175</v>
      </c>
      <c r="K304" s="318">
        <v>1</v>
      </c>
      <c r="L304" s="318">
        <v>20</v>
      </c>
      <c r="M304" s="318">
        <v>2</v>
      </c>
      <c r="N304" s="318">
        <v>71</v>
      </c>
      <c r="O304" s="318">
        <v>0</v>
      </c>
      <c r="P304" s="318">
        <v>0</v>
      </c>
      <c r="Q304" s="318">
        <v>0</v>
      </c>
      <c r="R304" s="318">
        <v>0</v>
      </c>
      <c r="S304" s="318">
        <v>1</v>
      </c>
      <c r="T304" s="156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</row>
    <row r="305" spans="1:49" s="9" customFormat="1" ht="22.5" customHeight="1">
      <c r="A305" s="160" t="s">
        <v>653</v>
      </c>
      <c r="B305" s="150" t="s">
        <v>654</v>
      </c>
      <c r="C305" s="319">
        <f t="shared" si="49"/>
        <v>21</v>
      </c>
      <c r="D305" s="319">
        <f t="shared" si="50"/>
        <v>262</v>
      </c>
      <c r="E305" s="318">
        <v>5</v>
      </c>
      <c r="F305" s="318">
        <v>9</v>
      </c>
      <c r="G305" s="318">
        <v>5</v>
      </c>
      <c r="H305" s="318">
        <v>33</v>
      </c>
      <c r="I305" s="318">
        <v>7</v>
      </c>
      <c r="J305" s="318">
        <v>84</v>
      </c>
      <c r="K305" s="318">
        <v>2</v>
      </c>
      <c r="L305" s="318">
        <v>48</v>
      </c>
      <c r="M305" s="318">
        <v>1</v>
      </c>
      <c r="N305" s="318">
        <v>35</v>
      </c>
      <c r="O305" s="318">
        <v>1</v>
      </c>
      <c r="P305" s="318">
        <v>53</v>
      </c>
      <c r="Q305" s="318">
        <v>0</v>
      </c>
      <c r="R305" s="318">
        <v>0</v>
      </c>
      <c r="S305" s="318">
        <v>0</v>
      </c>
      <c r="T305" s="156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</row>
    <row r="306" spans="1:49" s="9" customFormat="1" ht="22.5" customHeight="1">
      <c r="A306" s="160" t="s">
        <v>655</v>
      </c>
      <c r="B306" s="150" t="s">
        <v>656</v>
      </c>
      <c r="C306" s="319">
        <f t="shared" si="49"/>
        <v>19</v>
      </c>
      <c r="D306" s="319">
        <f t="shared" si="50"/>
        <v>229</v>
      </c>
      <c r="E306" s="318">
        <v>8</v>
      </c>
      <c r="F306" s="318">
        <v>20</v>
      </c>
      <c r="G306" s="318">
        <v>2</v>
      </c>
      <c r="H306" s="318">
        <v>10</v>
      </c>
      <c r="I306" s="318">
        <v>4</v>
      </c>
      <c r="J306" s="318">
        <v>63</v>
      </c>
      <c r="K306" s="318">
        <v>3</v>
      </c>
      <c r="L306" s="318">
        <v>70</v>
      </c>
      <c r="M306" s="318">
        <v>2</v>
      </c>
      <c r="N306" s="318">
        <v>66</v>
      </c>
      <c r="O306" s="318">
        <v>0</v>
      </c>
      <c r="P306" s="318">
        <v>0</v>
      </c>
      <c r="Q306" s="318">
        <v>0</v>
      </c>
      <c r="R306" s="318">
        <v>0</v>
      </c>
      <c r="S306" s="318">
        <v>0</v>
      </c>
      <c r="T306" s="156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</row>
    <row r="307" spans="1:49" s="9" customFormat="1" ht="22.5" customHeight="1">
      <c r="A307" s="160" t="s">
        <v>657</v>
      </c>
      <c r="B307" s="150" t="s">
        <v>658</v>
      </c>
      <c r="C307" s="319">
        <f t="shared" si="49"/>
        <v>7</v>
      </c>
      <c r="D307" s="319">
        <f t="shared" si="50"/>
        <v>58</v>
      </c>
      <c r="E307" s="318">
        <v>3</v>
      </c>
      <c r="F307" s="318">
        <v>8</v>
      </c>
      <c r="G307" s="318">
        <v>1</v>
      </c>
      <c r="H307" s="318">
        <v>5</v>
      </c>
      <c r="I307" s="318">
        <v>2</v>
      </c>
      <c r="J307" s="318">
        <v>22</v>
      </c>
      <c r="K307" s="318">
        <v>1</v>
      </c>
      <c r="L307" s="318">
        <v>23</v>
      </c>
      <c r="M307" s="318">
        <v>0</v>
      </c>
      <c r="N307" s="318">
        <v>0</v>
      </c>
      <c r="O307" s="318">
        <v>0</v>
      </c>
      <c r="P307" s="318">
        <v>0</v>
      </c>
      <c r="Q307" s="318">
        <v>0</v>
      </c>
      <c r="R307" s="318">
        <v>0</v>
      </c>
      <c r="S307" s="318">
        <v>0</v>
      </c>
      <c r="T307" s="156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</row>
    <row r="308" spans="1:49" s="9" customFormat="1" ht="22.5" customHeight="1">
      <c r="A308" s="160" t="s">
        <v>659</v>
      </c>
      <c r="B308" s="150" t="s">
        <v>660</v>
      </c>
      <c r="C308" s="319">
        <f t="shared" si="49"/>
        <v>35</v>
      </c>
      <c r="D308" s="319">
        <f t="shared" si="50"/>
        <v>203</v>
      </c>
      <c r="E308" s="318">
        <v>19</v>
      </c>
      <c r="F308" s="318">
        <v>36</v>
      </c>
      <c r="G308" s="318">
        <v>8</v>
      </c>
      <c r="H308" s="318">
        <v>55</v>
      </c>
      <c r="I308" s="318">
        <v>7</v>
      </c>
      <c r="J308" s="318">
        <v>87</v>
      </c>
      <c r="K308" s="318">
        <v>1</v>
      </c>
      <c r="L308" s="318">
        <v>25</v>
      </c>
      <c r="M308" s="318">
        <v>0</v>
      </c>
      <c r="N308" s="318">
        <v>0</v>
      </c>
      <c r="O308" s="318">
        <v>0</v>
      </c>
      <c r="P308" s="318">
        <v>0</v>
      </c>
      <c r="Q308" s="318">
        <v>0</v>
      </c>
      <c r="R308" s="318">
        <v>0</v>
      </c>
      <c r="S308" s="318">
        <v>0</v>
      </c>
      <c r="T308" s="156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</row>
    <row r="309" spans="1:49" s="12" customFormat="1" ht="22.5" customHeight="1">
      <c r="A309" s="142" t="s">
        <v>997</v>
      </c>
      <c r="B309" s="143" t="s">
        <v>1174</v>
      </c>
      <c r="C309" s="319">
        <f>SUM(C310:C314)</f>
        <v>381</v>
      </c>
      <c r="D309" s="319">
        <f aca="true" t="shared" si="52" ref="D309:S309">SUM(D310:D314)</f>
        <v>3109</v>
      </c>
      <c r="E309" s="319">
        <f t="shared" si="52"/>
        <v>169</v>
      </c>
      <c r="F309" s="319">
        <f t="shared" si="52"/>
        <v>429</v>
      </c>
      <c r="G309" s="319">
        <f t="shared" si="52"/>
        <v>115</v>
      </c>
      <c r="H309" s="319">
        <f t="shared" si="52"/>
        <v>771</v>
      </c>
      <c r="I309" s="319">
        <f t="shared" si="52"/>
        <v>61</v>
      </c>
      <c r="J309" s="319">
        <f t="shared" si="52"/>
        <v>768</v>
      </c>
      <c r="K309" s="319">
        <f t="shared" si="52"/>
        <v>15</v>
      </c>
      <c r="L309" s="319">
        <f t="shared" si="52"/>
        <v>353</v>
      </c>
      <c r="M309" s="319">
        <f t="shared" si="52"/>
        <v>8</v>
      </c>
      <c r="N309" s="319">
        <f t="shared" si="52"/>
        <v>285</v>
      </c>
      <c r="O309" s="319">
        <f t="shared" si="52"/>
        <v>6</v>
      </c>
      <c r="P309" s="319">
        <f t="shared" si="52"/>
        <v>399</v>
      </c>
      <c r="Q309" s="319">
        <f t="shared" si="52"/>
        <v>1</v>
      </c>
      <c r="R309" s="319">
        <f t="shared" si="52"/>
        <v>104</v>
      </c>
      <c r="S309" s="319">
        <f t="shared" si="52"/>
        <v>6</v>
      </c>
      <c r="T309" s="144"/>
      <c r="U309" s="320"/>
      <c r="V309" s="320"/>
      <c r="W309" s="320"/>
      <c r="X309" s="322"/>
      <c r="Y309" s="323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</row>
    <row r="310" spans="1:49" s="9" customFormat="1" ht="22.5" customHeight="1">
      <c r="A310" s="160" t="s">
        <v>661</v>
      </c>
      <c r="B310" s="150" t="s">
        <v>1233</v>
      </c>
      <c r="C310" s="319">
        <f t="shared" si="49"/>
        <v>6</v>
      </c>
      <c r="D310" s="319">
        <f t="shared" si="50"/>
        <v>28</v>
      </c>
      <c r="E310" s="318">
        <v>4</v>
      </c>
      <c r="F310" s="318">
        <v>7</v>
      </c>
      <c r="G310" s="318">
        <v>1</v>
      </c>
      <c r="H310" s="318">
        <v>8</v>
      </c>
      <c r="I310" s="318">
        <v>1</v>
      </c>
      <c r="J310" s="318">
        <v>13</v>
      </c>
      <c r="K310" s="318">
        <v>0</v>
      </c>
      <c r="L310" s="318">
        <v>0</v>
      </c>
      <c r="M310" s="318">
        <v>0</v>
      </c>
      <c r="N310" s="318">
        <v>0</v>
      </c>
      <c r="O310" s="318">
        <v>0</v>
      </c>
      <c r="P310" s="318">
        <v>0</v>
      </c>
      <c r="Q310" s="318">
        <v>0</v>
      </c>
      <c r="R310" s="318">
        <v>0</v>
      </c>
      <c r="S310" s="318">
        <v>0</v>
      </c>
      <c r="T310" s="156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</row>
    <row r="311" spans="1:49" s="9" customFormat="1" ht="22.5" customHeight="1">
      <c r="A311" s="160" t="s">
        <v>662</v>
      </c>
      <c r="B311" s="150" t="s">
        <v>663</v>
      </c>
      <c r="C311" s="319">
        <f t="shared" si="49"/>
        <v>141</v>
      </c>
      <c r="D311" s="319">
        <f t="shared" si="50"/>
        <v>1179</v>
      </c>
      <c r="E311" s="318">
        <v>64</v>
      </c>
      <c r="F311" s="318">
        <v>152</v>
      </c>
      <c r="G311" s="318">
        <v>38</v>
      </c>
      <c r="H311" s="318">
        <v>245</v>
      </c>
      <c r="I311" s="318">
        <v>25</v>
      </c>
      <c r="J311" s="318">
        <v>329</v>
      </c>
      <c r="K311" s="318">
        <v>7</v>
      </c>
      <c r="L311" s="318">
        <v>158</v>
      </c>
      <c r="M311" s="318">
        <v>2</v>
      </c>
      <c r="N311" s="318">
        <v>66</v>
      </c>
      <c r="O311" s="318">
        <v>2</v>
      </c>
      <c r="P311" s="318">
        <v>125</v>
      </c>
      <c r="Q311" s="318">
        <v>1</v>
      </c>
      <c r="R311" s="318">
        <v>104</v>
      </c>
      <c r="S311" s="318">
        <v>2</v>
      </c>
      <c r="T311" s="156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</row>
    <row r="312" spans="1:49" s="9" customFormat="1" ht="22.5" customHeight="1">
      <c r="A312" s="160" t="s">
        <v>664</v>
      </c>
      <c r="B312" s="150" t="s">
        <v>665</v>
      </c>
      <c r="C312" s="319">
        <f t="shared" si="49"/>
        <v>80</v>
      </c>
      <c r="D312" s="319">
        <f t="shared" si="50"/>
        <v>606</v>
      </c>
      <c r="E312" s="318">
        <v>36</v>
      </c>
      <c r="F312" s="318">
        <v>102</v>
      </c>
      <c r="G312" s="318">
        <v>24</v>
      </c>
      <c r="H312" s="318">
        <v>170</v>
      </c>
      <c r="I312" s="318">
        <v>13</v>
      </c>
      <c r="J312" s="318">
        <v>161</v>
      </c>
      <c r="K312" s="318">
        <v>4</v>
      </c>
      <c r="L312" s="318">
        <v>107</v>
      </c>
      <c r="M312" s="318">
        <v>0</v>
      </c>
      <c r="N312" s="318">
        <v>0</v>
      </c>
      <c r="O312" s="318">
        <v>1</v>
      </c>
      <c r="P312" s="318">
        <v>66</v>
      </c>
      <c r="Q312" s="318">
        <v>0</v>
      </c>
      <c r="R312" s="318">
        <v>0</v>
      </c>
      <c r="S312" s="318">
        <v>2</v>
      </c>
      <c r="T312" s="156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</row>
    <row r="313" spans="1:49" s="9" customFormat="1" ht="22.5" customHeight="1">
      <c r="A313" s="160" t="s">
        <v>666</v>
      </c>
      <c r="B313" s="150" t="s">
        <v>667</v>
      </c>
      <c r="C313" s="319">
        <f t="shared" si="49"/>
        <v>91</v>
      </c>
      <c r="D313" s="319">
        <f t="shared" si="50"/>
        <v>776</v>
      </c>
      <c r="E313" s="318">
        <v>40</v>
      </c>
      <c r="F313" s="318">
        <v>103</v>
      </c>
      <c r="G313" s="318">
        <v>27</v>
      </c>
      <c r="H313" s="318">
        <v>183</v>
      </c>
      <c r="I313" s="318">
        <v>14</v>
      </c>
      <c r="J313" s="318">
        <v>161</v>
      </c>
      <c r="K313" s="318">
        <v>2</v>
      </c>
      <c r="L313" s="318">
        <v>41</v>
      </c>
      <c r="M313" s="318">
        <v>4</v>
      </c>
      <c r="N313" s="318">
        <v>147</v>
      </c>
      <c r="O313" s="318">
        <v>2</v>
      </c>
      <c r="P313" s="318">
        <v>141</v>
      </c>
      <c r="Q313" s="318">
        <v>0</v>
      </c>
      <c r="R313" s="318">
        <v>0</v>
      </c>
      <c r="S313" s="318">
        <v>2</v>
      </c>
      <c r="T313" s="156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</row>
    <row r="314" spans="1:49" s="9" customFormat="1" ht="22.5" customHeight="1">
      <c r="A314" s="160" t="s">
        <v>668</v>
      </c>
      <c r="B314" s="150" t="s">
        <v>669</v>
      </c>
      <c r="C314" s="319">
        <f t="shared" si="49"/>
        <v>63</v>
      </c>
      <c r="D314" s="319">
        <f t="shared" si="50"/>
        <v>520</v>
      </c>
      <c r="E314" s="318">
        <v>25</v>
      </c>
      <c r="F314" s="318">
        <v>65</v>
      </c>
      <c r="G314" s="318">
        <v>25</v>
      </c>
      <c r="H314" s="318">
        <v>165</v>
      </c>
      <c r="I314" s="318">
        <v>8</v>
      </c>
      <c r="J314" s="318">
        <v>104</v>
      </c>
      <c r="K314" s="318">
        <v>2</v>
      </c>
      <c r="L314" s="318">
        <v>47</v>
      </c>
      <c r="M314" s="318">
        <v>2</v>
      </c>
      <c r="N314" s="318">
        <v>72</v>
      </c>
      <c r="O314" s="318">
        <v>1</v>
      </c>
      <c r="P314" s="318">
        <v>67</v>
      </c>
      <c r="Q314" s="318">
        <v>0</v>
      </c>
      <c r="R314" s="318">
        <v>0</v>
      </c>
      <c r="S314" s="318">
        <v>0</v>
      </c>
      <c r="T314" s="156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</row>
    <row r="315" spans="1:49" s="12" customFormat="1" ht="22.5" customHeight="1">
      <c r="A315" s="142" t="s">
        <v>998</v>
      </c>
      <c r="B315" s="143" t="s">
        <v>1175</v>
      </c>
      <c r="C315" s="319">
        <f>SUM(C316:C320)</f>
        <v>459</v>
      </c>
      <c r="D315" s="319">
        <f aca="true" t="shared" si="53" ref="D315:S315">SUM(D316:D320)</f>
        <v>4439</v>
      </c>
      <c r="E315" s="319">
        <f t="shared" si="53"/>
        <v>229</v>
      </c>
      <c r="F315" s="319">
        <f t="shared" si="53"/>
        <v>578</v>
      </c>
      <c r="G315" s="319">
        <f t="shared" si="53"/>
        <v>105</v>
      </c>
      <c r="H315" s="319">
        <f t="shared" si="53"/>
        <v>696</v>
      </c>
      <c r="I315" s="319">
        <f t="shared" si="53"/>
        <v>68</v>
      </c>
      <c r="J315" s="319">
        <f t="shared" si="53"/>
        <v>926</v>
      </c>
      <c r="K315" s="319">
        <f t="shared" si="53"/>
        <v>30</v>
      </c>
      <c r="L315" s="319">
        <f t="shared" si="53"/>
        <v>738</v>
      </c>
      <c r="M315" s="319">
        <f t="shared" si="53"/>
        <v>13</v>
      </c>
      <c r="N315" s="319">
        <f t="shared" si="53"/>
        <v>526</v>
      </c>
      <c r="O315" s="319">
        <f t="shared" si="53"/>
        <v>10</v>
      </c>
      <c r="P315" s="319">
        <f t="shared" si="53"/>
        <v>659</v>
      </c>
      <c r="Q315" s="319">
        <f t="shared" si="53"/>
        <v>2</v>
      </c>
      <c r="R315" s="319">
        <f t="shared" si="53"/>
        <v>316</v>
      </c>
      <c r="S315" s="319">
        <f t="shared" si="53"/>
        <v>2</v>
      </c>
      <c r="T315" s="144"/>
      <c r="U315" s="320"/>
      <c r="V315" s="320"/>
      <c r="W315" s="320"/>
      <c r="X315" s="322"/>
      <c r="Y315" s="323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</row>
    <row r="316" spans="1:49" s="9" customFormat="1" ht="22.5" customHeight="1">
      <c r="A316" s="160" t="s">
        <v>670</v>
      </c>
      <c r="B316" s="150" t="s">
        <v>1233</v>
      </c>
      <c r="C316" s="319">
        <f t="shared" si="49"/>
        <v>7</v>
      </c>
      <c r="D316" s="319">
        <f t="shared" si="50"/>
        <v>206</v>
      </c>
      <c r="E316" s="318">
        <v>5</v>
      </c>
      <c r="F316" s="318">
        <v>9</v>
      </c>
      <c r="G316" s="318">
        <v>0</v>
      </c>
      <c r="H316" s="318">
        <v>0</v>
      </c>
      <c r="I316" s="318">
        <v>1</v>
      </c>
      <c r="J316" s="318">
        <v>17</v>
      </c>
      <c r="K316" s="318">
        <v>0</v>
      </c>
      <c r="L316" s="318">
        <v>0</v>
      </c>
      <c r="M316" s="318">
        <v>0</v>
      </c>
      <c r="N316" s="318">
        <v>0</v>
      </c>
      <c r="O316" s="318">
        <v>0</v>
      </c>
      <c r="P316" s="318">
        <v>0</v>
      </c>
      <c r="Q316" s="318">
        <v>1</v>
      </c>
      <c r="R316" s="318">
        <v>180</v>
      </c>
      <c r="S316" s="318">
        <v>0</v>
      </c>
      <c r="T316" s="156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</row>
    <row r="317" spans="1:49" s="9" customFormat="1" ht="22.5" customHeight="1">
      <c r="A317" s="160" t="s">
        <v>671</v>
      </c>
      <c r="B317" s="150" t="s">
        <v>672</v>
      </c>
      <c r="C317" s="319">
        <f t="shared" si="49"/>
        <v>74</v>
      </c>
      <c r="D317" s="319">
        <f t="shared" si="50"/>
        <v>469</v>
      </c>
      <c r="E317" s="318">
        <v>43</v>
      </c>
      <c r="F317" s="318">
        <v>111</v>
      </c>
      <c r="G317" s="318">
        <v>19</v>
      </c>
      <c r="H317" s="318">
        <v>133</v>
      </c>
      <c r="I317" s="318">
        <v>7</v>
      </c>
      <c r="J317" s="318">
        <v>97</v>
      </c>
      <c r="K317" s="318">
        <v>5</v>
      </c>
      <c r="L317" s="318">
        <v>128</v>
      </c>
      <c r="M317" s="318">
        <v>0</v>
      </c>
      <c r="N317" s="318">
        <v>0</v>
      </c>
      <c r="O317" s="318">
        <v>0</v>
      </c>
      <c r="P317" s="318">
        <v>0</v>
      </c>
      <c r="Q317" s="318">
        <v>0</v>
      </c>
      <c r="R317" s="318">
        <v>0</v>
      </c>
      <c r="S317" s="318">
        <v>0</v>
      </c>
      <c r="T317" s="156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</row>
    <row r="318" spans="1:49" s="9" customFormat="1" ht="22.5" customHeight="1">
      <c r="A318" s="160" t="s">
        <v>673</v>
      </c>
      <c r="B318" s="150" t="s">
        <v>674</v>
      </c>
      <c r="C318" s="319">
        <f t="shared" si="49"/>
        <v>105</v>
      </c>
      <c r="D318" s="319">
        <f t="shared" si="50"/>
        <v>1518</v>
      </c>
      <c r="E318" s="318">
        <v>36</v>
      </c>
      <c r="F318" s="318">
        <v>87</v>
      </c>
      <c r="G318" s="318">
        <v>23</v>
      </c>
      <c r="H318" s="318">
        <v>153</v>
      </c>
      <c r="I318" s="318">
        <v>20</v>
      </c>
      <c r="J318" s="318">
        <v>270</v>
      </c>
      <c r="K318" s="318">
        <v>13</v>
      </c>
      <c r="L318" s="318">
        <v>328</v>
      </c>
      <c r="M318" s="318">
        <v>8</v>
      </c>
      <c r="N318" s="318">
        <v>332</v>
      </c>
      <c r="O318" s="318">
        <v>5</v>
      </c>
      <c r="P318" s="318">
        <v>348</v>
      </c>
      <c r="Q318" s="318">
        <v>0</v>
      </c>
      <c r="R318" s="318">
        <v>0</v>
      </c>
      <c r="S318" s="318">
        <v>0</v>
      </c>
      <c r="T318" s="156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</row>
    <row r="319" spans="1:49" s="9" customFormat="1" ht="22.5" customHeight="1">
      <c r="A319" s="160" t="s">
        <v>675</v>
      </c>
      <c r="B319" s="150" t="s">
        <v>676</v>
      </c>
      <c r="C319" s="319">
        <f t="shared" si="49"/>
        <v>59</v>
      </c>
      <c r="D319" s="319">
        <f t="shared" si="50"/>
        <v>628</v>
      </c>
      <c r="E319" s="318">
        <v>23</v>
      </c>
      <c r="F319" s="318">
        <v>54</v>
      </c>
      <c r="G319" s="318">
        <v>19</v>
      </c>
      <c r="H319" s="318">
        <v>128</v>
      </c>
      <c r="I319" s="318">
        <v>10</v>
      </c>
      <c r="J319" s="318">
        <v>134</v>
      </c>
      <c r="K319" s="318">
        <v>3</v>
      </c>
      <c r="L319" s="318">
        <v>78</v>
      </c>
      <c r="M319" s="318">
        <v>1</v>
      </c>
      <c r="N319" s="318">
        <v>34</v>
      </c>
      <c r="O319" s="318">
        <v>3</v>
      </c>
      <c r="P319" s="318">
        <v>200</v>
      </c>
      <c r="Q319" s="318">
        <v>0</v>
      </c>
      <c r="R319" s="318">
        <v>0</v>
      </c>
      <c r="S319" s="318">
        <v>0</v>
      </c>
      <c r="T319" s="156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</row>
    <row r="320" spans="1:49" s="9" customFormat="1" ht="22.5" customHeight="1">
      <c r="A320" s="189" t="s">
        <v>1267</v>
      </c>
      <c r="B320" s="178" t="s">
        <v>999</v>
      </c>
      <c r="C320" s="319">
        <f t="shared" si="49"/>
        <v>214</v>
      </c>
      <c r="D320" s="319">
        <f t="shared" si="50"/>
        <v>1618</v>
      </c>
      <c r="E320" s="318">
        <v>122</v>
      </c>
      <c r="F320" s="318">
        <v>317</v>
      </c>
      <c r="G320" s="318">
        <v>44</v>
      </c>
      <c r="H320" s="318">
        <v>282</v>
      </c>
      <c r="I320" s="318">
        <v>30</v>
      </c>
      <c r="J320" s="318">
        <v>408</v>
      </c>
      <c r="K320" s="318">
        <v>9</v>
      </c>
      <c r="L320" s="318">
        <v>204</v>
      </c>
      <c r="M320" s="318">
        <v>4</v>
      </c>
      <c r="N320" s="318">
        <v>160</v>
      </c>
      <c r="O320" s="318">
        <v>2</v>
      </c>
      <c r="P320" s="318">
        <v>111</v>
      </c>
      <c r="Q320" s="318">
        <v>1</v>
      </c>
      <c r="R320" s="318">
        <v>136</v>
      </c>
      <c r="S320" s="318">
        <v>2</v>
      </c>
      <c r="T320" s="156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</row>
    <row r="321" spans="1:49" s="12" customFormat="1" ht="22.5" customHeight="1">
      <c r="A321" s="142" t="s">
        <v>1000</v>
      </c>
      <c r="B321" s="143" t="s">
        <v>1176</v>
      </c>
      <c r="C321" s="319">
        <f>SUM(C322:C324)</f>
        <v>11</v>
      </c>
      <c r="D321" s="319">
        <f aca="true" t="shared" si="54" ref="D321:S321">SUM(D322:D324)</f>
        <v>987</v>
      </c>
      <c r="E321" s="319">
        <f t="shared" si="54"/>
        <v>1</v>
      </c>
      <c r="F321" s="319">
        <f t="shared" si="54"/>
        <v>2</v>
      </c>
      <c r="G321" s="319">
        <f t="shared" si="54"/>
        <v>3</v>
      </c>
      <c r="H321" s="319">
        <f t="shared" si="54"/>
        <v>18</v>
      </c>
      <c r="I321" s="319">
        <f t="shared" si="54"/>
        <v>2</v>
      </c>
      <c r="J321" s="319">
        <f t="shared" si="54"/>
        <v>28</v>
      </c>
      <c r="K321" s="319">
        <f t="shared" si="54"/>
        <v>0</v>
      </c>
      <c r="L321" s="319">
        <f t="shared" si="54"/>
        <v>0</v>
      </c>
      <c r="M321" s="319">
        <f t="shared" si="54"/>
        <v>0</v>
      </c>
      <c r="N321" s="319">
        <f t="shared" si="54"/>
        <v>0</v>
      </c>
      <c r="O321" s="319">
        <f t="shared" si="54"/>
        <v>1</v>
      </c>
      <c r="P321" s="319">
        <f t="shared" si="54"/>
        <v>55</v>
      </c>
      <c r="Q321" s="319">
        <f t="shared" si="54"/>
        <v>4</v>
      </c>
      <c r="R321" s="319">
        <f t="shared" si="54"/>
        <v>884</v>
      </c>
      <c r="S321" s="319">
        <f t="shared" si="54"/>
        <v>0</v>
      </c>
      <c r="T321" s="144"/>
      <c r="U321" s="320"/>
      <c r="V321" s="320"/>
      <c r="W321" s="320"/>
      <c r="X321" s="322"/>
      <c r="Y321" s="323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</row>
    <row r="322" spans="1:49" s="9" customFormat="1" ht="22.5" customHeight="1">
      <c r="A322" s="160" t="s">
        <v>677</v>
      </c>
      <c r="B322" s="150" t="s">
        <v>1265</v>
      </c>
      <c r="C322" s="319">
        <f>E322+G322+I322+K322+M322+O322+Q322+S322</f>
        <v>0</v>
      </c>
      <c r="D322" s="319">
        <f>F322+H322+J322+L322+N322+P322+R322</f>
        <v>0</v>
      </c>
      <c r="E322" s="318">
        <v>0</v>
      </c>
      <c r="F322" s="318">
        <v>0</v>
      </c>
      <c r="G322" s="318">
        <v>0</v>
      </c>
      <c r="H322" s="318">
        <v>0</v>
      </c>
      <c r="I322" s="318">
        <v>0</v>
      </c>
      <c r="J322" s="318">
        <v>0</v>
      </c>
      <c r="K322" s="318">
        <v>0</v>
      </c>
      <c r="L322" s="318">
        <v>0</v>
      </c>
      <c r="M322" s="318">
        <v>0</v>
      </c>
      <c r="N322" s="318">
        <v>0</v>
      </c>
      <c r="O322" s="318">
        <v>0</v>
      </c>
      <c r="P322" s="318">
        <v>0</v>
      </c>
      <c r="Q322" s="318">
        <v>0</v>
      </c>
      <c r="R322" s="318">
        <v>0</v>
      </c>
      <c r="S322" s="318">
        <v>0</v>
      </c>
      <c r="T322" s="156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</row>
    <row r="323" spans="1:49" s="9" customFormat="1" ht="22.5" customHeight="1">
      <c r="A323" s="160" t="s">
        <v>678</v>
      </c>
      <c r="B323" s="150" t="s">
        <v>679</v>
      </c>
      <c r="C323" s="319">
        <f>E323+G323+I323+K323+M323+O323+Q323+S323</f>
        <v>5</v>
      </c>
      <c r="D323" s="319">
        <f>F323+H323+J323+L323+N323+P323+R323</f>
        <v>939</v>
      </c>
      <c r="E323" s="318">
        <v>0</v>
      </c>
      <c r="F323" s="318">
        <v>0</v>
      </c>
      <c r="G323" s="318">
        <v>0</v>
      </c>
      <c r="H323" s="318">
        <v>0</v>
      </c>
      <c r="I323" s="318">
        <v>0</v>
      </c>
      <c r="J323" s="318">
        <v>0</v>
      </c>
      <c r="K323" s="318">
        <v>0</v>
      </c>
      <c r="L323" s="318">
        <v>0</v>
      </c>
      <c r="M323" s="318">
        <v>0</v>
      </c>
      <c r="N323" s="318">
        <v>0</v>
      </c>
      <c r="O323" s="318">
        <v>1</v>
      </c>
      <c r="P323" s="318">
        <v>55</v>
      </c>
      <c r="Q323" s="318">
        <v>4</v>
      </c>
      <c r="R323" s="318">
        <v>884</v>
      </c>
      <c r="S323" s="318">
        <v>0</v>
      </c>
      <c r="T323" s="156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</row>
    <row r="324" spans="1:49" s="9" customFormat="1" ht="22.5" customHeight="1">
      <c r="A324" s="160" t="s">
        <v>680</v>
      </c>
      <c r="B324" s="150" t="s">
        <v>1266</v>
      </c>
      <c r="C324" s="319">
        <f>E324+G324+I324+K324+M324+O324+Q324+S324</f>
        <v>6</v>
      </c>
      <c r="D324" s="319">
        <f>F324+H324+J324+L324+N324+P324+R324</f>
        <v>48</v>
      </c>
      <c r="E324" s="318">
        <v>1</v>
      </c>
      <c r="F324" s="318">
        <v>2</v>
      </c>
      <c r="G324" s="318">
        <v>3</v>
      </c>
      <c r="H324" s="318">
        <v>18</v>
      </c>
      <c r="I324" s="318">
        <v>2</v>
      </c>
      <c r="J324" s="318">
        <v>28</v>
      </c>
      <c r="K324" s="318">
        <v>0</v>
      </c>
      <c r="L324" s="318">
        <v>0</v>
      </c>
      <c r="M324" s="318">
        <v>0</v>
      </c>
      <c r="N324" s="318">
        <v>0</v>
      </c>
      <c r="O324" s="318">
        <v>0</v>
      </c>
      <c r="P324" s="318">
        <v>0</v>
      </c>
      <c r="Q324" s="318">
        <v>0</v>
      </c>
      <c r="R324" s="318">
        <v>0</v>
      </c>
      <c r="S324" s="318">
        <v>0</v>
      </c>
      <c r="T324" s="156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</row>
    <row r="325" spans="1:49" s="12" customFormat="1" ht="22.5" customHeight="1">
      <c r="A325" s="142" t="s">
        <v>1001</v>
      </c>
      <c r="B325" s="143" t="s">
        <v>1177</v>
      </c>
      <c r="C325" s="319">
        <f>SUM(C326:C331)</f>
        <v>654</v>
      </c>
      <c r="D325" s="319">
        <f aca="true" t="shared" si="55" ref="D325:S325">SUM(D326:D331)</f>
        <v>2602</v>
      </c>
      <c r="E325" s="319">
        <f t="shared" si="55"/>
        <v>489</v>
      </c>
      <c r="F325" s="319">
        <f t="shared" si="55"/>
        <v>1123</v>
      </c>
      <c r="G325" s="319">
        <f t="shared" si="55"/>
        <v>117</v>
      </c>
      <c r="H325" s="319">
        <f t="shared" si="55"/>
        <v>719</v>
      </c>
      <c r="I325" s="319">
        <f t="shared" si="55"/>
        <v>35</v>
      </c>
      <c r="J325" s="319">
        <f t="shared" si="55"/>
        <v>470</v>
      </c>
      <c r="K325" s="319">
        <f t="shared" si="55"/>
        <v>1</v>
      </c>
      <c r="L325" s="319">
        <f t="shared" si="55"/>
        <v>21</v>
      </c>
      <c r="M325" s="319">
        <f t="shared" si="55"/>
        <v>7</v>
      </c>
      <c r="N325" s="319">
        <f t="shared" si="55"/>
        <v>269</v>
      </c>
      <c r="O325" s="319">
        <f t="shared" si="55"/>
        <v>0</v>
      </c>
      <c r="P325" s="319">
        <f t="shared" si="55"/>
        <v>0</v>
      </c>
      <c r="Q325" s="319">
        <f t="shared" si="55"/>
        <v>0</v>
      </c>
      <c r="R325" s="319">
        <f t="shared" si="55"/>
        <v>0</v>
      </c>
      <c r="S325" s="319">
        <f t="shared" si="55"/>
        <v>5</v>
      </c>
      <c r="T325" s="144"/>
      <c r="U325" s="320"/>
      <c r="V325" s="320"/>
      <c r="W325" s="320"/>
      <c r="X325" s="322"/>
      <c r="Y325" s="323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</row>
    <row r="326" spans="1:49" s="9" customFormat="1" ht="22.5" customHeight="1">
      <c r="A326" s="160" t="s">
        <v>681</v>
      </c>
      <c r="B326" s="150" t="s">
        <v>1233</v>
      </c>
      <c r="C326" s="319">
        <f aca="true" t="shared" si="56" ref="C326:C331">E326+G326+I326+K326+M326+O326+Q326+S326</f>
        <v>4</v>
      </c>
      <c r="D326" s="319">
        <f aca="true" t="shared" si="57" ref="D326:D331">F326+H326+J326+L326+N326+P326+R326</f>
        <v>11</v>
      </c>
      <c r="E326" s="318">
        <v>4</v>
      </c>
      <c r="F326" s="318">
        <v>11</v>
      </c>
      <c r="G326" s="318">
        <v>0</v>
      </c>
      <c r="H326" s="318">
        <v>0</v>
      </c>
      <c r="I326" s="318">
        <v>0</v>
      </c>
      <c r="J326" s="318">
        <v>0</v>
      </c>
      <c r="K326" s="318">
        <v>0</v>
      </c>
      <c r="L326" s="318">
        <v>0</v>
      </c>
      <c r="M326" s="318">
        <v>0</v>
      </c>
      <c r="N326" s="318">
        <v>0</v>
      </c>
      <c r="O326" s="318">
        <v>0</v>
      </c>
      <c r="P326" s="318">
        <v>0</v>
      </c>
      <c r="Q326" s="318">
        <v>0</v>
      </c>
      <c r="R326" s="318">
        <v>0</v>
      </c>
      <c r="S326" s="318">
        <v>0</v>
      </c>
      <c r="T326" s="156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</row>
    <row r="327" spans="1:49" s="9" customFormat="1" ht="22.5" customHeight="1">
      <c r="A327" s="160" t="s">
        <v>682</v>
      </c>
      <c r="B327" s="150" t="s">
        <v>683</v>
      </c>
      <c r="C327" s="319">
        <f t="shared" si="56"/>
        <v>107</v>
      </c>
      <c r="D327" s="319">
        <f t="shared" si="57"/>
        <v>332</v>
      </c>
      <c r="E327" s="318">
        <v>92</v>
      </c>
      <c r="F327" s="318">
        <v>204</v>
      </c>
      <c r="G327" s="318">
        <v>12</v>
      </c>
      <c r="H327" s="318">
        <v>68</v>
      </c>
      <c r="I327" s="318">
        <v>2</v>
      </c>
      <c r="J327" s="318">
        <v>29</v>
      </c>
      <c r="K327" s="318">
        <v>0</v>
      </c>
      <c r="L327" s="318">
        <v>0</v>
      </c>
      <c r="M327" s="318">
        <v>1</v>
      </c>
      <c r="N327" s="318">
        <v>31</v>
      </c>
      <c r="O327" s="318">
        <v>0</v>
      </c>
      <c r="P327" s="318">
        <v>0</v>
      </c>
      <c r="Q327" s="318">
        <v>0</v>
      </c>
      <c r="R327" s="318">
        <v>0</v>
      </c>
      <c r="S327" s="318">
        <v>0</v>
      </c>
      <c r="T327" s="156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</row>
    <row r="328" spans="1:49" s="9" customFormat="1" ht="22.5" customHeight="1">
      <c r="A328" s="160" t="s">
        <v>684</v>
      </c>
      <c r="B328" s="150" t="s">
        <v>685</v>
      </c>
      <c r="C328" s="319">
        <f t="shared" si="56"/>
        <v>81</v>
      </c>
      <c r="D328" s="319">
        <f t="shared" si="57"/>
        <v>355</v>
      </c>
      <c r="E328" s="318">
        <v>58</v>
      </c>
      <c r="F328" s="318">
        <v>134</v>
      </c>
      <c r="G328" s="318">
        <v>14</v>
      </c>
      <c r="H328" s="318">
        <v>89</v>
      </c>
      <c r="I328" s="318">
        <v>9</v>
      </c>
      <c r="J328" s="318">
        <v>132</v>
      </c>
      <c r="K328" s="318">
        <v>0</v>
      </c>
      <c r="L328" s="318">
        <v>0</v>
      </c>
      <c r="M328" s="318">
        <v>0</v>
      </c>
      <c r="N328" s="318">
        <v>0</v>
      </c>
      <c r="O328" s="318">
        <v>0</v>
      </c>
      <c r="P328" s="318">
        <v>0</v>
      </c>
      <c r="Q328" s="318">
        <v>0</v>
      </c>
      <c r="R328" s="318">
        <v>0</v>
      </c>
      <c r="S328" s="318">
        <v>0</v>
      </c>
      <c r="T328" s="156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</row>
    <row r="329" spans="1:49" s="9" customFormat="1" ht="22.5" customHeight="1">
      <c r="A329" s="160" t="s">
        <v>686</v>
      </c>
      <c r="B329" s="150" t="s">
        <v>687</v>
      </c>
      <c r="C329" s="319">
        <f t="shared" si="56"/>
        <v>273</v>
      </c>
      <c r="D329" s="319">
        <f t="shared" si="57"/>
        <v>1102</v>
      </c>
      <c r="E329" s="318">
        <v>206</v>
      </c>
      <c r="F329" s="318">
        <v>485</v>
      </c>
      <c r="G329" s="318">
        <v>45</v>
      </c>
      <c r="H329" s="318">
        <v>272</v>
      </c>
      <c r="I329" s="318">
        <v>12</v>
      </c>
      <c r="J329" s="318">
        <v>162</v>
      </c>
      <c r="K329" s="318">
        <v>1</v>
      </c>
      <c r="L329" s="318">
        <v>21</v>
      </c>
      <c r="M329" s="318">
        <v>4</v>
      </c>
      <c r="N329" s="318">
        <v>162</v>
      </c>
      <c r="O329" s="318">
        <v>0</v>
      </c>
      <c r="P329" s="318">
        <v>0</v>
      </c>
      <c r="Q329" s="318">
        <v>0</v>
      </c>
      <c r="R329" s="318">
        <v>0</v>
      </c>
      <c r="S329" s="318">
        <v>5</v>
      </c>
      <c r="T329" s="156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</row>
    <row r="330" spans="1:49" s="9" customFormat="1" ht="22.5" customHeight="1">
      <c r="A330" s="160" t="s">
        <v>688</v>
      </c>
      <c r="B330" s="150" t="s">
        <v>689</v>
      </c>
      <c r="C330" s="319">
        <f t="shared" si="56"/>
        <v>50</v>
      </c>
      <c r="D330" s="319">
        <f t="shared" si="57"/>
        <v>180</v>
      </c>
      <c r="E330" s="318">
        <v>38</v>
      </c>
      <c r="F330" s="318">
        <v>89</v>
      </c>
      <c r="G330" s="318">
        <v>10</v>
      </c>
      <c r="H330" s="318">
        <v>67</v>
      </c>
      <c r="I330" s="318">
        <v>2</v>
      </c>
      <c r="J330" s="318">
        <v>24</v>
      </c>
      <c r="K330" s="318">
        <v>0</v>
      </c>
      <c r="L330" s="318">
        <v>0</v>
      </c>
      <c r="M330" s="318">
        <v>0</v>
      </c>
      <c r="N330" s="318">
        <v>0</v>
      </c>
      <c r="O330" s="318">
        <v>0</v>
      </c>
      <c r="P330" s="318">
        <v>0</v>
      </c>
      <c r="Q330" s="318">
        <v>0</v>
      </c>
      <c r="R330" s="318">
        <v>0</v>
      </c>
      <c r="S330" s="318">
        <v>0</v>
      </c>
      <c r="T330" s="156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</row>
    <row r="331" spans="1:49" s="9" customFormat="1" ht="22.5" customHeight="1">
      <c r="A331" s="160" t="s">
        <v>690</v>
      </c>
      <c r="B331" s="150" t="s">
        <v>691</v>
      </c>
      <c r="C331" s="319">
        <f t="shared" si="56"/>
        <v>139</v>
      </c>
      <c r="D331" s="319">
        <f t="shared" si="57"/>
        <v>622</v>
      </c>
      <c r="E331" s="318">
        <v>91</v>
      </c>
      <c r="F331" s="318">
        <v>200</v>
      </c>
      <c r="G331" s="318">
        <v>36</v>
      </c>
      <c r="H331" s="318">
        <v>223</v>
      </c>
      <c r="I331" s="318">
        <v>10</v>
      </c>
      <c r="J331" s="318">
        <v>123</v>
      </c>
      <c r="K331" s="318">
        <v>0</v>
      </c>
      <c r="L331" s="318">
        <v>0</v>
      </c>
      <c r="M331" s="318">
        <v>2</v>
      </c>
      <c r="N331" s="318">
        <v>76</v>
      </c>
      <c r="O331" s="318">
        <v>0</v>
      </c>
      <c r="P331" s="318">
        <v>0</v>
      </c>
      <c r="Q331" s="318">
        <v>0</v>
      </c>
      <c r="R331" s="318">
        <v>0</v>
      </c>
      <c r="S331" s="318">
        <v>0</v>
      </c>
      <c r="T331" s="156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</row>
    <row r="332" spans="1:49" s="12" customFormat="1" ht="22.5" customHeight="1">
      <c r="A332" s="142" t="s">
        <v>1002</v>
      </c>
      <c r="B332" s="143" t="s">
        <v>1178</v>
      </c>
      <c r="C332" s="319">
        <f aca="true" t="shared" si="58" ref="C332:S332">SUM(C333:C347)</f>
        <v>878</v>
      </c>
      <c r="D332" s="319">
        <f t="shared" si="58"/>
        <v>8426</v>
      </c>
      <c r="E332" s="319">
        <f t="shared" si="58"/>
        <v>512</v>
      </c>
      <c r="F332" s="319">
        <f t="shared" si="58"/>
        <v>1159</v>
      </c>
      <c r="G332" s="319">
        <f t="shared" si="58"/>
        <v>124</v>
      </c>
      <c r="H332" s="319">
        <f t="shared" si="58"/>
        <v>794</v>
      </c>
      <c r="I332" s="319">
        <f t="shared" si="58"/>
        <v>148</v>
      </c>
      <c r="J332" s="319">
        <f t="shared" si="58"/>
        <v>2119</v>
      </c>
      <c r="K332" s="319">
        <f t="shared" si="58"/>
        <v>39</v>
      </c>
      <c r="L332" s="319">
        <f t="shared" si="58"/>
        <v>909</v>
      </c>
      <c r="M332" s="319">
        <f t="shared" si="58"/>
        <v>21</v>
      </c>
      <c r="N332" s="319">
        <f t="shared" si="58"/>
        <v>813</v>
      </c>
      <c r="O332" s="319">
        <f t="shared" si="58"/>
        <v>29</v>
      </c>
      <c r="P332" s="319">
        <f t="shared" si="58"/>
        <v>2031</v>
      </c>
      <c r="Q332" s="319">
        <f t="shared" si="58"/>
        <v>4</v>
      </c>
      <c r="R332" s="319">
        <f t="shared" si="58"/>
        <v>601</v>
      </c>
      <c r="S332" s="319">
        <f t="shared" si="58"/>
        <v>1</v>
      </c>
      <c r="T332" s="144"/>
      <c r="U332" s="320"/>
      <c r="V332" s="320"/>
      <c r="W332" s="320"/>
      <c r="X332" s="322"/>
      <c r="Y332" s="323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</row>
    <row r="333" spans="1:49" s="9" customFormat="1" ht="22.5" customHeight="1">
      <c r="A333" s="160" t="s">
        <v>692</v>
      </c>
      <c r="B333" s="150" t="s">
        <v>1233</v>
      </c>
      <c r="C333" s="319">
        <f>E333+G333+I333+K333+M333+O333+Q333+S333</f>
        <v>7</v>
      </c>
      <c r="D333" s="319">
        <f>F333+H333+J333+L333+N333+P333+R333</f>
        <v>38</v>
      </c>
      <c r="E333" s="318">
        <v>4</v>
      </c>
      <c r="F333" s="318">
        <v>8</v>
      </c>
      <c r="G333" s="318">
        <v>2</v>
      </c>
      <c r="H333" s="318">
        <v>16</v>
      </c>
      <c r="I333" s="318">
        <v>1</v>
      </c>
      <c r="J333" s="318">
        <v>14</v>
      </c>
      <c r="K333" s="318">
        <v>0</v>
      </c>
      <c r="L333" s="318">
        <v>0</v>
      </c>
      <c r="M333" s="318">
        <v>0</v>
      </c>
      <c r="N333" s="318">
        <v>0</v>
      </c>
      <c r="O333" s="318">
        <v>0</v>
      </c>
      <c r="P333" s="318">
        <v>0</v>
      </c>
      <c r="Q333" s="318">
        <v>0</v>
      </c>
      <c r="R333" s="318">
        <v>0</v>
      </c>
      <c r="S333" s="318">
        <v>0</v>
      </c>
      <c r="T333" s="156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</row>
    <row r="334" spans="1:49" s="9" customFormat="1" ht="22.5" customHeight="1">
      <c r="A334" s="160" t="s">
        <v>693</v>
      </c>
      <c r="B334" s="150" t="s">
        <v>694</v>
      </c>
      <c r="C334" s="319">
        <f>E334+G334+I334+K334+M334+O334+Q334+S334</f>
        <v>86</v>
      </c>
      <c r="D334" s="319">
        <f>F334+H334+J334+L334+N334+P334+R334</f>
        <v>2837</v>
      </c>
      <c r="E334" s="318">
        <v>36</v>
      </c>
      <c r="F334" s="318">
        <v>87</v>
      </c>
      <c r="G334" s="318">
        <v>4</v>
      </c>
      <c r="H334" s="318">
        <v>28</v>
      </c>
      <c r="I334" s="318">
        <v>4</v>
      </c>
      <c r="J334" s="318">
        <v>62</v>
      </c>
      <c r="K334" s="318">
        <v>6</v>
      </c>
      <c r="L334" s="318">
        <v>147</v>
      </c>
      <c r="M334" s="318">
        <v>9</v>
      </c>
      <c r="N334" s="318">
        <v>364</v>
      </c>
      <c r="O334" s="318">
        <v>23</v>
      </c>
      <c r="P334" s="318">
        <v>1548</v>
      </c>
      <c r="Q334" s="318">
        <v>4</v>
      </c>
      <c r="R334" s="318">
        <v>601</v>
      </c>
      <c r="S334" s="318">
        <v>0</v>
      </c>
      <c r="T334" s="156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</row>
    <row r="335" spans="1:49" s="177" customFormat="1" ht="6" customHeight="1" thickBot="1">
      <c r="A335" s="171"/>
      <c r="B335" s="172"/>
      <c r="C335" s="173"/>
      <c r="D335" s="174"/>
      <c r="E335" s="173"/>
      <c r="F335" s="173"/>
      <c r="G335" s="173"/>
      <c r="H335" s="173"/>
      <c r="I335" s="175"/>
      <c r="J335" s="173"/>
      <c r="K335" s="173"/>
      <c r="L335" s="173"/>
      <c r="M335" s="173"/>
      <c r="N335" s="173"/>
      <c r="O335" s="173"/>
      <c r="P335" s="173"/>
      <c r="Q335" s="173"/>
      <c r="R335" s="173"/>
      <c r="S335" s="48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6"/>
      <c r="AG335" s="176"/>
      <c r="AH335" s="176"/>
      <c r="AI335" s="176"/>
      <c r="AJ335" s="176"/>
      <c r="AK335" s="176"/>
      <c r="AL335" s="176"/>
      <c r="AM335" s="176"/>
      <c r="AN335" s="176"/>
      <c r="AO335" s="176"/>
      <c r="AP335" s="176"/>
      <c r="AQ335" s="176"/>
      <c r="AR335" s="176"/>
      <c r="AS335" s="176"/>
      <c r="AT335" s="176"/>
      <c r="AU335" s="176"/>
      <c r="AV335" s="176"/>
      <c r="AW335" s="176"/>
    </row>
    <row r="336" spans="1:49" s="9" customFormat="1" ht="7.5" customHeight="1">
      <c r="A336" s="32"/>
      <c r="B336" s="32"/>
      <c r="C336" s="155"/>
      <c r="D336" s="158"/>
      <c r="E336" s="155"/>
      <c r="F336" s="155"/>
      <c r="G336" s="155"/>
      <c r="H336" s="155"/>
      <c r="I336" s="159"/>
      <c r="J336" s="155"/>
      <c r="K336" s="155"/>
      <c r="L336" s="155"/>
      <c r="M336" s="155"/>
      <c r="N336" s="155"/>
      <c r="O336" s="155"/>
      <c r="P336" s="155"/>
      <c r="Q336" s="155"/>
      <c r="R336" s="155"/>
      <c r="S336" s="117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</row>
    <row r="337" spans="1:19" s="119" customFormat="1" ht="21.75" customHeight="1">
      <c r="A337" s="426" t="s">
        <v>1337</v>
      </c>
      <c r="B337" s="426"/>
      <c r="C337" s="426"/>
      <c r="D337" s="426"/>
      <c r="E337" s="426"/>
      <c r="F337" s="426"/>
      <c r="G337" s="426"/>
      <c r="H337" s="426"/>
      <c r="I337" s="426"/>
      <c r="J337" s="426"/>
      <c r="K337" s="426"/>
      <c r="L337" s="426"/>
      <c r="M337" s="426"/>
      <c r="N337" s="426"/>
      <c r="O337" s="426"/>
      <c r="P337" s="426"/>
      <c r="Q337" s="426"/>
      <c r="R337" s="426"/>
      <c r="S337" s="426"/>
    </row>
    <row r="338" spans="1:18" ht="12" customHeight="1" thickBot="1">
      <c r="A338" s="120"/>
      <c r="B338" s="120"/>
      <c r="C338" s="121"/>
      <c r="D338" s="122"/>
      <c r="E338" s="121"/>
      <c r="F338" s="121"/>
      <c r="G338" s="121"/>
      <c r="H338" s="121"/>
      <c r="I338" s="123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1:49" s="9" customFormat="1" ht="24" customHeight="1">
      <c r="A339" s="418" t="s">
        <v>975</v>
      </c>
      <c r="B339" s="419"/>
      <c r="C339" s="126" t="s">
        <v>976</v>
      </c>
      <c r="D339" s="127"/>
      <c r="E339" s="422" t="s">
        <v>977</v>
      </c>
      <c r="F339" s="423"/>
      <c r="G339" s="416" t="s">
        <v>978</v>
      </c>
      <c r="H339" s="417"/>
      <c r="I339" s="427" t="s">
        <v>979</v>
      </c>
      <c r="J339" s="428"/>
      <c r="K339" s="422" t="s">
        <v>980</v>
      </c>
      <c r="L339" s="423"/>
      <c r="M339" s="422" t="s">
        <v>981</v>
      </c>
      <c r="N339" s="423"/>
      <c r="O339" s="422" t="s">
        <v>982</v>
      </c>
      <c r="P339" s="423"/>
      <c r="Q339" s="131" t="s">
        <v>983</v>
      </c>
      <c r="R339" s="132"/>
      <c r="S339" s="133" t="s">
        <v>48</v>
      </c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</row>
    <row r="340" spans="1:49" s="9" customFormat="1" ht="24.75" customHeight="1">
      <c r="A340" s="420"/>
      <c r="B340" s="421"/>
      <c r="C340" s="129" t="s">
        <v>984</v>
      </c>
      <c r="D340" s="135" t="s">
        <v>985</v>
      </c>
      <c r="E340" s="136" t="s">
        <v>984</v>
      </c>
      <c r="F340" s="135" t="s">
        <v>985</v>
      </c>
      <c r="G340" s="136" t="s">
        <v>984</v>
      </c>
      <c r="H340" s="137" t="s">
        <v>985</v>
      </c>
      <c r="I340" s="130" t="s">
        <v>984</v>
      </c>
      <c r="J340" s="128" t="s">
        <v>985</v>
      </c>
      <c r="K340" s="136" t="s">
        <v>984</v>
      </c>
      <c r="L340" s="135" t="s">
        <v>985</v>
      </c>
      <c r="M340" s="136" t="s">
        <v>984</v>
      </c>
      <c r="N340" s="135" t="s">
        <v>985</v>
      </c>
      <c r="O340" s="136" t="s">
        <v>984</v>
      </c>
      <c r="P340" s="135" t="s">
        <v>985</v>
      </c>
      <c r="Q340" s="136" t="s">
        <v>984</v>
      </c>
      <c r="R340" s="137" t="s">
        <v>985</v>
      </c>
      <c r="S340" s="56" t="s">
        <v>49</v>
      </c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</row>
    <row r="341" spans="1:49" s="9" customFormat="1" ht="6" customHeight="1">
      <c r="A341" s="15"/>
      <c r="B341" s="185"/>
      <c r="C341" s="186"/>
      <c r="D341" s="187"/>
      <c r="E341" s="186"/>
      <c r="F341" s="187"/>
      <c r="G341" s="186"/>
      <c r="H341" s="187"/>
      <c r="I341" s="188"/>
      <c r="J341" s="186"/>
      <c r="K341" s="186"/>
      <c r="L341" s="187"/>
      <c r="M341" s="186"/>
      <c r="N341" s="187"/>
      <c r="O341" s="186"/>
      <c r="P341" s="187"/>
      <c r="Q341" s="186"/>
      <c r="R341" s="187"/>
      <c r="S341" s="48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</row>
    <row r="342" spans="1:49" s="9" customFormat="1" ht="22.5" customHeight="1">
      <c r="A342" s="160" t="s">
        <v>695</v>
      </c>
      <c r="B342" s="150" t="s">
        <v>696</v>
      </c>
      <c r="C342" s="319">
        <f aca="true" t="shared" si="59" ref="C342:C359">E342+G342+I342+K342+M342+O342+Q342+S342</f>
        <v>49</v>
      </c>
      <c r="D342" s="319">
        <f aca="true" t="shared" si="60" ref="D342:D359">F342+H342+J342+L342+N342+P342+R342</f>
        <v>181</v>
      </c>
      <c r="E342" s="318">
        <v>42</v>
      </c>
      <c r="F342" s="318">
        <v>94</v>
      </c>
      <c r="G342" s="318">
        <v>5</v>
      </c>
      <c r="H342" s="318">
        <v>30</v>
      </c>
      <c r="I342" s="318">
        <v>1</v>
      </c>
      <c r="J342" s="318">
        <v>14</v>
      </c>
      <c r="K342" s="318">
        <v>0</v>
      </c>
      <c r="L342" s="318">
        <v>0</v>
      </c>
      <c r="M342" s="318">
        <v>1</v>
      </c>
      <c r="N342" s="318">
        <v>43</v>
      </c>
      <c r="O342" s="318">
        <v>0</v>
      </c>
      <c r="P342" s="318">
        <v>0</v>
      </c>
      <c r="Q342" s="318">
        <v>0</v>
      </c>
      <c r="R342" s="318">
        <v>0</v>
      </c>
      <c r="S342" s="318">
        <v>0</v>
      </c>
      <c r="T342" s="156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</row>
    <row r="343" spans="1:49" s="9" customFormat="1" ht="22.5" customHeight="1">
      <c r="A343" s="160" t="s">
        <v>697</v>
      </c>
      <c r="B343" s="150" t="s">
        <v>698</v>
      </c>
      <c r="C343" s="319">
        <f t="shared" si="59"/>
        <v>24</v>
      </c>
      <c r="D343" s="319">
        <f t="shared" si="60"/>
        <v>110</v>
      </c>
      <c r="E343" s="318">
        <v>12</v>
      </c>
      <c r="F343" s="318">
        <v>29</v>
      </c>
      <c r="G343" s="318">
        <v>10</v>
      </c>
      <c r="H343" s="318">
        <v>57</v>
      </c>
      <c r="I343" s="318">
        <v>2</v>
      </c>
      <c r="J343" s="318">
        <v>24</v>
      </c>
      <c r="K343" s="318">
        <v>0</v>
      </c>
      <c r="L343" s="318">
        <v>0</v>
      </c>
      <c r="M343" s="318">
        <v>0</v>
      </c>
      <c r="N343" s="318">
        <v>0</v>
      </c>
      <c r="O343" s="318">
        <v>0</v>
      </c>
      <c r="P343" s="318">
        <v>0</v>
      </c>
      <c r="Q343" s="318">
        <v>0</v>
      </c>
      <c r="R343" s="318">
        <v>0</v>
      </c>
      <c r="S343" s="318">
        <v>0</v>
      </c>
      <c r="T343" s="156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</row>
    <row r="344" spans="1:49" s="9" customFormat="1" ht="22.5" customHeight="1">
      <c r="A344" s="160" t="s">
        <v>699</v>
      </c>
      <c r="B344" s="150" t="s">
        <v>700</v>
      </c>
      <c r="C344" s="319">
        <f t="shared" si="59"/>
        <v>16</v>
      </c>
      <c r="D344" s="319">
        <f t="shared" si="60"/>
        <v>74</v>
      </c>
      <c r="E344" s="318">
        <v>10</v>
      </c>
      <c r="F344" s="318">
        <v>23</v>
      </c>
      <c r="G344" s="318">
        <v>4</v>
      </c>
      <c r="H344" s="318">
        <v>24</v>
      </c>
      <c r="I344" s="318">
        <v>2</v>
      </c>
      <c r="J344" s="318">
        <v>27</v>
      </c>
      <c r="K344" s="318">
        <v>0</v>
      </c>
      <c r="L344" s="318">
        <v>0</v>
      </c>
      <c r="M344" s="318">
        <v>0</v>
      </c>
      <c r="N344" s="318">
        <v>0</v>
      </c>
      <c r="O344" s="318">
        <v>0</v>
      </c>
      <c r="P344" s="318">
        <v>0</v>
      </c>
      <c r="Q344" s="318">
        <v>0</v>
      </c>
      <c r="R344" s="318">
        <v>0</v>
      </c>
      <c r="S344" s="318">
        <v>0</v>
      </c>
      <c r="T344" s="156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</row>
    <row r="345" spans="1:49" s="9" customFormat="1" ht="22.5" customHeight="1">
      <c r="A345" s="160" t="s">
        <v>701</v>
      </c>
      <c r="B345" s="150" t="s">
        <v>702</v>
      </c>
      <c r="C345" s="319">
        <f t="shared" si="59"/>
        <v>99</v>
      </c>
      <c r="D345" s="319">
        <f t="shared" si="60"/>
        <v>287</v>
      </c>
      <c r="E345" s="318">
        <v>90</v>
      </c>
      <c r="F345" s="318">
        <v>211</v>
      </c>
      <c r="G345" s="318">
        <v>6</v>
      </c>
      <c r="H345" s="318">
        <v>39</v>
      </c>
      <c r="I345" s="318">
        <v>3</v>
      </c>
      <c r="J345" s="318">
        <v>37</v>
      </c>
      <c r="K345" s="318">
        <v>0</v>
      </c>
      <c r="L345" s="318">
        <v>0</v>
      </c>
      <c r="M345" s="318">
        <v>0</v>
      </c>
      <c r="N345" s="318">
        <v>0</v>
      </c>
      <c r="O345" s="318">
        <v>0</v>
      </c>
      <c r="P345" s="318">
        <v>0</v>
      </c>
      <c r="Q345" s="318">
        <v>0</v>
      </c>
      <c r="R345" s="318">
        <v>0</v>
      </c>
      <c r="S345" s="318">
        <v>0</v>
      </c>
      <c r="T345" s="156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</row>
    <row r="346" spans="1:49" s="9" customFormat="1" ht="22.5" customHeight="1">
      <c r="A346" s="160" t="s">
        <v>703</v>
      </c>
      <c r="B346" s="150" t="s">
        <v>704</v>
      </c>
      <c r="C346" s="319">
        <f t="shared" si="59"/>
        <v>203</v>
      </c>
      <c r="D346" s="319">
        <f t="shared" si="60"/>
        <v>1103</v>
      </c>
      <c r="E346" s="318">
        <v>129</v>
      </c>
      <c r="F346" s="318">
        <v>288</v>
      </c>
      <c r="G346" s="318">
        <v>44</v>
      </c>
      <c r="H346" s="318">
        <v>282</v>
      </c>
      <c r="I346" s="318">
        <v>21</v>
      </c>
      <c r="J346" s="318">
        <v>270</v>
      </c>
      <c r="K346" s="318">
        <v>5</v>
      </c>
      <c r="L346" s="318">
        <v>120</v>
      </c>
      <c r="M346" s="318">
        <v>4</v>
      </c>
      <c r="N346" s="318">
        <v>143</v>
      </c>
      <c r="O346" s="318">
        <v>0</v>
      </c>
      <c r="P346" s="318">
        <v>0</v>
      </c>
      <c r="Q346" s="318">
        <v>0</v>
      </c>
      <c r="R346" s="318">
        <v>0</v>
      </c>
      <c r="S346" s="318">
        <v>0</v>
      </c>
      <c r="T346" s="156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</row>
    <row r="347" spans="1:49" s="9" customFormat="1" ht="22.5" customHeight="1">
      <c r="A347" s="189" t="s">
        <v>1264</v>
      </c>
      <c r="B347" s="178" t="s">
        <v>705</v>
      </c>
      <c r="C347" s="319">
        <f t="shared" si="59"/>
        <v>394</v>
      </c>
      <c r="D347" s="319">
        <f t="shared" si="60"/>
        <v>3796</v>
      </c>
      <c r="E347" s="318">
        <v>189</v>
      </c>
      <c r="F347" s="318">
        <v>419</v>
      </c>
      <c r="G347" s="318">
        <v>49</v>
      </c>
      <c r="H347" s="318">
        <v>318</v>
      </c>
      <c r="I347" s="318">
        <v>114</v>
      </c>
      <c r="J347" s="318">
        <v>1671</v>
      </c>
      <c r="K347" s="318">
        <v>28</v>
      </c>
      <c r="L347" s="318">
        <v>642</v>
      </c>
      <c r="M347" s="318">
        <v>7</v>
      </c>
      <c r="N347" s="318">
        <v>263</v>
      </c>
      <c r="O347" s="318">
        <v>6</v>
      </c>
      <c r="P347" s="318">
        <v>483</v>
      </c>
      <c r="Q347" s="318">
        <v>0</v>
      </c>
      <c r="R347" s="318">
        <v>0</v>
      </c>
      <c r="S347" s="318">
        <v>1</v>
      </c>
      <c r="T347" s="156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</row>
    <row r="348" spans="1:49" s="12" customFormat="1" ht="22.5" customHeight="1">
      <c r="A348" s="142" t="s">
        <v>1003</v>
      </c>
      <c r="B348" s="143" t="s">
        <v>1179</v>
      </c>
      <c r="C348" s="319">
        <f>SUM(C349:C352)</f>
        <v>659</v>
      </c>
      <c r="D348" s="319">
        <f aca="true" t="shared" si="61" ref="D348:S348">SUM(D349:D352)</f>
        <v>4221</v>
      </c>
      <c r="E348" s="319">
        <f t="shared" si="61"/>
        <v>423</v>
      </c>
      <c r="F348" s="319">
        <f t="shared" si="61"/>
        <v>1025</v>
      </c>
      <c r="G348" s="319">
        <f t="shared" si="61"/>
        <v>111</v>
      </c>
      <c r="H348" s="319">
        <f t="shared" si="61"/>
        <v>712</v>
      </c>
      <c r="I348" s="319">
        <f t="shared" si="61"/>
        <v>95</v>
      </c>
      <c r="J348" s="319">
        <f t="shared" si="61"/>
        <v>1320</v>
      </c>
      <c r="K348" s="319">
        <f t="shared" si="61"/>
        <v>12</v>
      </c>
      <c r="L348" s="319">
        <f t="shared" si="61"/>
        <v>298</v>
      </c>
      <c r="M348" s="319">
        <f t="shared" si="61"/>
        <v>10</v>
      </c>
      <c r="N348" s="319">
        <f t="shared" si="61"/>
        <v>368</v>
      </c>
      <c r="O348" s="319">
        <f t="shared" si="61"/>
        <v>6</v>
      </c>
      <c r="P348" s="319">
        <f t="shared" si="61"/>
        <v>397</v>
      </c>
      <c r="Q348" s="319">
        <f t="shared" si="61"/>
        <v>1</v>
      </c>
      <c r="R348" s="319">
        <f t="shared" si="61"/>
        <v>101</v>
      </c>
      <c r="S348" s="319">
        <f t="shared" si="61"/>
        <v>1</v>
      </c>
      <c r="T348" s="144"/>
      <c r="U348" s="320"/>
      <c r="V348" s="320"/>
      <c r="W348" s="320"/>
      <c r="X348" s="322"/>
      <c r="Y348" s="323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</row>
    <row r="349" spans="1:49" s="9" customFormat="1" ht="22.5" customHeight="1">
      <c r="A349" s="160" t="s">
        <v>706</v>
      </c>
      <c r="B349" s="150" t="s">
        <v>1233</v>
      </c>
      <c r="C349" s="319">
        <f t="shared" si="59"/>
        <v>5</v>
      </c>
      <c r="D349" s="319">
        <f t="shared" si="60"/>
        <v>39</v>
      </c>
      <c r="E349" s="318">
        <v>3</v>
      </c>
      <c r="F349" s="318">
        <v>6</v>
      </c>
      <c r="G349" s="318">
        <v>1</v>
      </c>
      <c r="H349" s="318">
        <v>5</v>
      </c>
      <c r="I349" s="318">
        <v>0</v>
      </c>
      <c r="J349" s="318">
        <v>0</v>
      </c>
      <c r="K349" s="318">
        <v>1</v>
      </c>
      <c r="L349" s="318">
        <v>28</v>
      </c>
      <c r="M349" s="318">
        <v>0</v>
      </c>
      <c r="N349" s="318">
        <v>0</v>
      </c>
      <c r="O349" s="318">
        <v>0</v>
      </c>
      <c r="P349" s="318">
        <v>0</v>
      </c>
      <c r="Q349" s="318">
        <v>0</v>
      </c>
      <c r="R349" s="318">
        <v>0</v>
      </c>
      <c r="S349" s="318">
        <v>0</v>
      </c>
      <c r="T349" s="156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</row>
    <row r="350" spans="1:49" s="9" customFormat="1" ht="22.5" customHeight="1">
      <c r="A350" s="160" t="s">
        <v>707</v>
      </c>
      <c r="B350" s="150" t="s">
        <v>708</v>
      </c>
      <c r="C350" s="319">
        <f t="shared" si="59"/>
        <v>379</v>
      </c>
      <c r="D350" s="319">
        <f t="shared" si="60"/>
        <v>2873</v>
      </c>
      <c r="E350" s="318">
        <v>207</v>
      </c>
      <c r="F350" s="318">
        <v>528</v>
      </c>
      <c r="G350" s="318">
        <v>77</v>
      </c>
      <c r="H350" s="318">
        <v>498</v>
      </c>
      <c r="I350" s="318">
        <v>77</v>
      </c>
      <c r="J350" s="318">
        <v>1079</v>
      </c>
      <c r="K350" s="318">
        <v>7</v>
      </c>
      <c r="L350" s="318">
        <v>170</v>
      </c>
      <c r="M350" s="318">
        <v>6</v>
      </c>
      <c r="N350" s="318">
        <v>218</v>
      </c>
      <c r="O350" s="318">
        <v>4</v>
      </c>
      <c r="P350" s="318">
        <v>279</v>
      </c>
      <c r="Q350" s="318">
        <v>1</v>
      </c>
      <c r="R350" s="318">
        <v>101</v>
      </c>
      <c r="S350" s="318">
        <v>0</v>
      </c>
      <c r="T350" s="156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</row>
    <row r="351" spans="1:49" s="9" customFormat="1" ht="22.5" customHeight="1">
      <c r="A351" s="160" t="s">
        <v>709</v>
      </c>
      <c r="B351" s="150" t="s">
        <v>710</v>
      </c>
      <c r="C351" s="319">
        <f t="shared" si="59"/>
        <v>51</v>
      </c>
      <c r="D351" s="319">
        <f t="shared" si="60"/>
        <v>125</v>
      </c>
      <c r="E351" s="318">
        <v>47</v>
      </c>
      <c r="F351" s="318">
        <v>95</v>
      </c>
      <c r="G351" s="318">
        <v>3</v>
      </c>
      <c r="H351" s="318">
        <v>20</v>
      </c>
      <c r="I351" s="318">
        <v>1</v>
      </c>
      <c r="J351" s="318">
        <v>10</v>
      </c>
      <c r="K351" s="318">
        <v>0</v>
      </c>
      <c r="L351" s="318">
        <v>0</v>
      </c>
      <c r="M351" s="318">
        <v>0</v>
      </c>
      <c r="N351" s="318">
        <v>0</v>
      </c>
      <c r="O351" s="318">
        <v>0</v>
      </c>
      <c r="P351" s="318">
        <v>0</v>
      </c>
      <c r="Q351" s="318">
        <v>0</v>
      </c>
      <c r="R351" s="318">
        <v>0</v>
      </c>
      <c r="S351" s="318">
        <v>0</v>
      </c>
      <c r="T351" s="156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</row>
    <row r="352" spans="1:49" s="9" customFormat="1" ht="22.5" customHeight="1">
      <c r="A352" s="160" t="s">
        <v>711</v>
      </c>
      <c r="B352" s="150" t="s">
        <v>1263</v>
      </c>
      <c r="C352" s="319">
        <f t="shared" si="59"/>
        <v>224</v>
      </c>
      <c r="D352" s="319">
        <f t="shared" si="60"/>
        <v>1184</v>
      </c>
      <c r="E352" s="318">
        <v>166</v>
      </c>
      <c r="F352" s="318">
        <v>396</v>
      </c>
      <c r="G352" s="318">
        <v>30</v>
      </c>
      <c r="H352" s="318">
        <v>189</v>
      </c>
      <c r="I352" s="318">
        <v>17</v>
      </c>
      <c r="J352" s="318">
        <v>231</v>
      </c>
      <c r="K352" s="318">
        <v>4</v>
      </c>
      <c r="L352" s="318">
        <v>100</v>
      </c>
      <c r="M352" s="318">
        <v>4</v>
      </c>
      <c r="N352" s="318">
        <v>150</v>
      </c>
      <c r="O352" s="318">
        <v>2</v>
      </c>
      <c r="P352" s="318">
        <v>118</v>
      </c>
      <c r="Q352" s="318">
        <v>0</v>
      </c>
      <c r="R352" s="318">
        <v>0</v>
      </c>
      <c r="S352" s="318">
        <v>1</v>
      </c>
      <c r="T352" s="156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</row>
    <row r="353" spans="1:49" s="12" customFormat="1" ht="22.5" customHeight="1">
      <c r="A353" s="142" t="s">
        <v>1004</v>
      </c>
      <c r="B353" s="143" t="s">
        <v>1180</v>
      </c>
      <c r="C353" s="319">
        <f aca="true" t="shared" si="62" ref="C353:S353">SUM(C354:C359,C360:C363)</f>
        <v>1493</v>
      </c>
      <c r="D353" s="319">
        <f t="shared" si="62"/>
        <v>9750</v>
      </c>
      <c r="E353" s="319">
        <f t="shared" si="62"/>
        <v>919</v>
      </c>
      <c r="F353" s="319">
        <f t="shared" si="62"/>
        <v>2143</v>
      </c>
      <c r="G353" s="319">
        <f t="shared" si="62"/>
        <v>318</v>
      </c>
      <c r="H353" s="319">
        <f t="shared" si="62"/>
        <v>2009</v>
      </c>
      <c r="I353" s="319">
        <f t="shared" si="62"/>
        <v>148</v>
      </c>
      <c r="J353" s="319">
        <f t="shared" si="62"/>
        <v>2016</v>
      </c>
      <c r="K353" s="319">
        <f t="shared" si="62"/>
        <v>52</v>
      </c>
      <c r="L353" s="319">
        <f t="shared" si="62"/>
        <v>1232</v>
      </c>
      <c r="M353" s="319">
        <f t="shared" si="62"/>
        <v>35</v>
      </c>
      <c r="N353" s="319">
        <f t="shared" si="62"/>
        <v>1302</v>
      </c>
      <c r="O353" s="319">
        <f t="shared" si="62"/>
        <v>8</v>
      </c>
      <c r="P353" s="319">
        <f t="shared" si="62"/>
        <v>521</v>
      </c>
      <c r="Q353" s="319">
        <f t="shared" si="62"/>
        <v>4</v>
      </c>
      <c r="R353" s="319">
        <f t="shared" si="62"/>
        <v>527</v>
      </c>
      <c r="S353" s="319">
        <f t="shared" si="62"/>
        <v>9</v>
      </c>
      <c r="T353" s="144"/>
      <c r="U353" s="320"/>
      <c r="V353" s="320"/>
      <c r="W353" s="320"/>
      <c r="X353" s="322"/>
      <c r="Y353" s="323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</row>
    <row r="354" spans="1:49" s="9" customFormat="1" ht="22.5" customHeight="1">
      <c r="A354" s="160" t="s">
        <v>712</v>
      </c>
      <c r="B354" s="150" t="s">
        <v>1233</v>
      </c>
      <c r="C354" s="319">
        <f t="shared" si="59"/>
        <v>15</v>
      </c>
      <c r="D354" s="319">
        <f t="shared" si="60"/>
        <v>126</v>
      </c>
      <c r="E354" s="318">
        <v>8</v>
      </c>
      <c r="F354" s="318">
        <v>17</v>
      </c>
      <c r="G354" s="318">
        <v>4</v>
      </c>
      <c r="H354" s="318">
        <v>25</v>
      </c>
      <c r="I354" s="318">
        <v>2</v>
      </c>
      <c r="J354" s="318">
        <v>37</v>
      </c>
      <c r="K354" s="318">
        <v>0</v>
      </c>
      <c r="L354" s="318">
        <v>0</v>
      </c>
      <c r="M354" s="318">
        <v>1</v>
      </c>
      <c r="N354" s="318">
        <v>47</v>
      </c>
      <c r="O354" s="318">
        <v>0</v>
      </c>
      <c r="P354" s="318">
        <v>0</v>
      </c>
      <c r="Q354" s="318">
        <v>0</v>
      </c>
      <c r="R354" s="318">
        <v>0</v>
      </c>
      <c r="S354" s="318">
        <v>0</v>
      </c>
      <c r="T354" s="156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</row>
    <row r="355" spans="1:49" s="9" customFormat="1" ht="22.5" customHeight="1">
      <c r="A355" s="160" t="s">
        <v>713</v>
      </c>
      <c r="B355" s="150" t="s">
        <v>714</v>
      </c>
      <c r="C355" s="319">
        <f t="shared" si="59"/>
        <v>77</v>
      </c>
      <c r="D355" s="319">
        <f t="shared" si="60"/>
        <v>376</v>
      </c>
      <c r="E355" s="318">
        <v>55</v>
      </c>
      <c r="F355" s="318">
        <v>124</v>
      </c>
      <c r="G355" s="318">
        <v>16</v>
      </c>
      <c r="H355" s="318">
        <v>100</v>
      </c>
      <c r="I355" s="318">
        <v>2</v>
      </c>
      <c r="J355" s="318">
        <v>22</v>
      </c>
      <c r="K355" s="318">
        <v>2</v>
      </c>
      <c r="L355" s="318">
        <v>49</v>
      </c>
      <c r="M355" s="318">
        <v>2</v>
      </c>
      <c r="N355" s="318">
        <v>81</v>
      </c>
      <c r="O355" s="318">
        <v>0</v>
      </c>
      <c r="P355" s="318">
        <v>0</v>
      </c>
      <c r="Q355" s="318">
        <v>0</v>
      </c>
      <c r="R355" s="318">
        <v>0</v>
      </c>
      <c r="S355" s="318">
        <v>0</v>
      </c>
      <c r="T355" s="156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</row>
    <row r="356" spans="1:49" s="9" customFormat="1" ht="22.5" customHeight="1">
      <c r="A356" s="160" t="s">
        <v>715</v>
      </c>
      <c r="B356" s="150" t="s">
        <v>716</v>
      </c>
      <c r="C356" s="319">
        <f t="shared" si="59"/>
        <v>44</v>
      </c>
      <c r="D356" s="319">
        <f t="shared" si="60"/>
        <v>160</v>
      </c>
      <c r="E356" s="318">
        <v>33</v>
      </c>
      <c r="F356" s="318">
        <v>66</v>
      </c>
      <c r="G356" s="318">
        <v>8</v>
      </c>
      <c r="H356" s="318">
        <v>47</v>
      </c>
      <c r="I356" s="318">
        <v>2</v>
      </c>
      <c r="J356" s="318">
        <v>25</v>
      </c>
      <c r="K356" s="318">
        <v>1</v>
      </c>
      <c r="L356" s="318">
        <v>22</v>
      </c>
      <c r="M356" s="318">
        <v>0</v>
      </c>
      <c r="N356" s="318">
        <v>0</v>
      </c>
      <c r="O356" s="318">
        <v>0</v>
      </c>
      <c r="P356" s="318">
        <v>0</v>
      </c>
      <c r="Q356" s="318">
        <v>0</v>
      </c>
      <c r="R356" s="318">
        <v>0</v>
      </c>
      <c r="S356" s="318">
        <v>0</v>
      </c>
      <c r="T356" s="156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</row>
    <row r="357" spans="1:49" s="9" customFormat="1" ht="22.5" customHeight="1">
      <c r="A357" s="160" t="s">
        <v>717</v>
      </c>
      <c r="B357" s="150" t="s">
        <v>718</v>
      </c>
      <c r="C357" s="319">
        <f t="shared" si="59"/>
        <v>353</v>
      </c>
      <c r="D357" s="319">
        <f t="shared" si="60"/>
        <v>2137</v>
      </c>
      <c r="E357" s="318">
        <v>190</v>
      </c>
      <c r="F357" s="318">
        <v>471</v>
      </c>
      <c r="G357" s="318">
        <v>99</v>
      </c>
      <c r="H357" s="318">
        <v>632</v>
      </c>
      <c r="I357" s="318">
        <v>45</v>
      </c>
      <c r="J357" s="318">
        <v>603</v>
      </c>
      <c r="K357" s="318">
        <v>11</v>
      </c>
      <c r="L357" s="318">
        <v>257</v>
      </c>
      <c r="M357" s="318">
        <v>2</v>
      </c>
      <c r="N357" s="318">
        <v>63</v>
      </c>
      <c r="O357" s="318">
        <v>0</v>
      </c>
      <c r="P357" s="318">
        <v>0</v>
      </c>
      <c r="Q357" s="318">
        <v>1</v>
      </c>
      <c r="R357" s="318">
        <v>111</v>
      </c>
      <c r="S357" s="318">
        <v>5</v>
      </c>
      <c r="T357" s="156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</row>
    <row r="358" spans="1:49" s="9" customFormat="1" ht="22.5" customHeight="1">
      <c r="A358" s="160" t="s">
        <v>719</v>
      </c>
      <c r="B358" s="150" t="s">
        <v>720</v>
      </c>
      <c r="C358" s="319">
        <f t="shared" si="59"/>
        <v>17</v>
      </c>
      <c r="D358" s="319">
        <f t="shared" si="60"/>
        <v>81</v>
      </c>
      <c r="E358" s="318">
        <v>9</v>
      </c>
      <c r="F358" s="318">
        <v>21</v>
      </c>
      <c r="G358" s="318">
        <v>6</v>
      </c>
      <c r="H358" s="318">
        <v>38</v>
      </c>
      <c r="I358" s="318">
        <v>2</v>
      </c>
      <c r="J358" s="318">
        <v>22</v>
      </c>
      <c r="K358" s="318">
        <v>0</v>
      </c>
      <c r="L358" s="318">
        <v>0</v>
      </c>
      <c r="M358" s="318">
        <v>0</v>
      </c>
      <c r="N358" s="318">
        <v>0</v>
      </c>
      <c r="O358" s="318">
        <v>0</v>
      </c>
      <c r="P358" s="318">
        <v>0</v>
      </c>
      <c r="Q358" s="318">
        <v>0</v>
      </c>
      <c r="R358" s="318">
        <v>0</v>
      </c>
      <c r="S358" s="318">
        <v>0</v>
      </c>
      <c r="T358" s="156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</row>
    <row r="359" spans="1:49" s="9" customFormat="1" ht="22.5" customHeight="1">
      <c r="A359" s="160" t="s">
        <v>721</v>
      </c>
      <c r="B359" s="150" t="s">
        <v>722</v>
      </c>
      <c r="C359" s="319">
        <f t="shared" si="59"/>
        <v>189</v>
      </c>
      <c r="D359" s="319">
        <f t="shared" si="60"/>
        <v>1128</v>
      </c>
      <c r="E359" s="318">
        <v>91</v>
      </c>
      <c r="F359" s="318">
        <v>269</v>
      </c>
      <c r="G359" s="318">
        <v>66</v>
      </c>
      <c r="H359" s="318">
        <v>429</v>
      </c>
      <c r="I359" s="318">
        <v>23</v>
      </c>
      <c r="J359" s="318">
        <v>283</v>
      </c>
      <c r="K359" s="318">
        <v>4</v>
      </c>
      <c r="L359" s="318">
        <v>103</v>
      </c>
      <c r="M359" s="318">
        <v>1</v>
      </c>
      <c r="N359" s="318">
        <v>44</v>
      </c>
      <c r="O359" s="318">
        <v>0</v>
      </c>
      <c r="P359" s="318">
        <v>0</v>
      </c>
      <c r="Q359" s="318">
        <v>0</v>
      </c>
      <c r="R359" s="318">
        <v>0</v>
      </c>
      <c r="S359" s="318">
        <v>4</v>
      </c>
      <c r="T359" s="156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</row>
    <row r="360" spans="1:49" s="9" customFormat="1" ht="22.5" customHeight="1">
      <c r="A360" s="160" t="s">
        <v>723</v>
      </c>
      <c r="B360" s="150" t="s">
        <v>724</v>
      </c>
      <c r="C360" s="319">
        <f aca="true" t="shared" si="63" ref="C360:C368">E360+G360+I360+K360+M360+O360+Q360+S360</f>
        <v>178</v>
      </c>
      <c r="D360" s="319">
        <f aca="true" t="shared" si="64" ref="D360:D368">F360+H360+J360+L360+N360+P360+R360</f>
        <v>2397</v>
      </c>
      <c r="E360" s="318">
        <v>69</v>
      </c>
      <c r="F360" s="318">
        <v>157</v>
      </c>
      <c r="G360" s="318">
        <v>24</v>
      </c>
      <c r="H360" s="318">
        <v>151</v>
      </c>
      <c r="I360" s="318">
        <v>35</v>
      </c>
      <c r="J360" s="318">
        <v>546</v>
      </c>
      <c r="K360" s="318">
        <v>26</v>
      </c>
      <c r="L360" s="318">
        <v>618</v>
      </c>
      <c r="M360" s="318">
        <v>21</v>
      </c>
      <c r="N360" s="318">
        <v>743</v>
      </c>
      <c r="O360" s="318">
        <v>3</v>
      </c>
      <c r="P360" s="318">
        <v>182</v>
      </c>
      <c r="Q360" s="318">
        <v>0</v>
      </c>
      <c r="R360" s="318">
        <v>0</v>
      </c>
      <c r="S360" s="318">
        <v>0</v>
      </c>
      <c r="T360" s="156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</row>
    <row r="361" spans="1:49" s="9" customFormat="1" ht="22.5" customHeight="1">
      <c r="A361" s="189" t="s">
        <v>1261</v>
      </c>
      <c r="B361" s="178" t="s">
        <v>1007</v>
      </c>
      <c r="C361" s="319">
        <f t="shared" si="63"/>
        <v>107</v>
      </c>
      <c r="D361" s="319">
        <f t="shared" si="64"/>
        <v>1072</v>
      </c>
      <c r="E361" s="318">
        <v>61</v>
      </c>
      <c r="F361" s="318">
        <v>146</v>
      </c>
      <c r="G361" s="318">
        <v>27</v>
      </c>
      <c r="H361" s="318">
        <v>170</v>
      </c>
      <c r="I361" s="318">
        <v>6</v>
      </c>
      <c r="J361" s="318">
        <v>85</v>
      </c>
      <c r="K361" s="318">
        <v>5</v>
      </c>
      <c r="L361" s="318">
        <v>114</v>
      </c>
      <c r="M361" s="318">
        <v>4</v>
      </c>
      <c r="N361" s="318">
        <v>166</v>
      </c>
      <c r="O361" s="318">
        <v>2</v>
      </c>
      <c r="P361" s="318">
        <v>132</v>
      </c>
      <c r="Q361" s="318">
        <v>2</v>
      </c>
      <c r="R361" s="318">
        <v>259</v>
      </c>
      <c r="S361" s="318">
        <v>0</v>
      </c>
      <c r="T361" s="156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</row>
    <row r="362" spans="1:49" s="9" customFormat="1" ht="22.5" customHeight="1">
      <c r="A362" s="160" t="s">
        <v>725</v>
      </c>
      <c r="B362" s="150" t="s">
        <v>726</v>
      </c>
      <c r="C362" s="319">
        <f t="shared" si="63"/>
        <v>79</v>
      </c>
      <c r="D362" s="319">
        <f t="shared" si="64"/>
        <v>272</v>
      </c>
      <c r="E362" s="318">
        <v>62</v>
      </c>
      <c r="F362" s="318">
        <v>147</v>
      </c>
      <c r="G362" s="318">
        <v>11</v>
      </c>
      <c r="H362" s="318">
        <v>63</v>
      </c>
      <c r="I362" s="318">
        <v>6</v>
      </c>
      <c r="J362" s="318">
        <v>62</v>
      </c>
      <c r="K362" s="318">
        <v>0</v>
      </c>
      <c r="L362" s="318">
        <v>0</v>
      </c>
      <c r="M362" s="318">
        <v>0</v>
      </c>
      <c r="N362" s="318">
        <v>0</v>
      </c>
      <c r="O362" s="318">
        <v>0</v>
      </c>
      <c r="P362" s="318">
        <v>0</v>
      </c>
      <c r="Q362" s="318">
        <v>0</v>
      </c>
      <c r="R362" s="318">
        <v>0</v>
      </c>
      <c r="S362" s="318">
        <v>0</v>
      </c>
      <c r="T362" s="156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</row>
    <row r="363" spans="1:49" s="9" customFormat="1" ht="22.5" customHeight="1">
      <c r="A363" s="189" t="s">
        <v>1262</v>
      </c>
      <c r="B363" s="178" t="s">
        <v>727</v>
      </c>
      <c r="C363" s="319">
        <f t="shared" si="63"/>
        <v>434</v>
      </c>
      <c r="D363" s="319">
        <f t="shared" si="64"/>
        <v>2001</v>
      </c>
      <c r="E363" s="318">
        <v>341</v>
      </c>
      <c r="F363" s="318">
        <v>725</v>
      </c>
      <c r="G363" s="318">
        <v>57</v>
      </c>
      <c r="H363" s="318">
        <v>354</v>
      </c>
      <c r="I363" s="318">
        <v>25</v>
      </c>
      <c r="J363" s="318">
        <v>331</v>
      </c>
      <c r="K363" s="318">
        <v>3</v>
      </c>
      <c r="L363" s="318">
        <v>69</v>
      </c>
      <c r="M363" s="318">
        <v>4</v>
      </c>
      <c r="N363" s="318">
        <v>158</v>
      </c>
      <c r="O363" s="318">
        <v>3</v>
      </c>
      <c r="P363" s="318">
        <v>207</v>
      </c>
      <c r="Q363" s="318">
        <v>1</v>
      </c>
      <c r="R363" s="318">
        <v>157</v>
      </c>
      <c r="S363" s="318">
        <v>0</v>
      </c>
      <c r="T363" s="156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</row>
    <row r="364" spans="1:49" s="12" customFormat="1" ht="22.5" customHeight="1">
      <c r="A364" s="142" t="s">
        <v>1181</v>
      </c>
      <c r="B364" s="143" t="s">
        <v>1182</v>
      </c>
      <c r="C364" s="319">
        <f>SUM(C365:C368)</f>
        <v>115</v>
      </c>
      <c r="D364" s="319">
        <f aca="true" t="shared" si="65" ref="D364:S364">SUM(D365:D368)</f>
        <v>938</v>
      </c>
      <c r="E364" s="319">
        <f t="shared" si="65"/>
        <v>61</v>
      </c>
      <c r="F364" s="319">
        <f t="shared" si="65"/>
        <v>115</v>
      </c>
      <c r="G364" s="319">
        <f t="shared" si="65"/>
        <v>26</v>
      </c>
      <c r="H364" s="319">
        <f t="shared" si="65"/>
        <v>175</v>
      </c>
      <c r="I364" s="319">
        <f t="shared" si="65"/>
        <v>17</v>
      </c>
      <c r="J364" s="319">
        <f t="shared" si="65"/>
        <v>244</v>
      </c>
      <c r="K364" s="319">
        <f t="shared" si="65"/>
        <v>3</v>
      </c>
      <c r="L364" s="319">
        <f t="shared" si="65"/>
        <v>66</v>
      </c>
      <c r="M364" s="319">
        <f t="shared" si="65"/>
        <v>5</v>
      </c>
      <c r="N364" s="319">
        <f t="shared" si="65"/>
        <v>205</v>
      </c>
      <c r="O364" s="319">
        <f t="shared" si="65"/>
        <v>2</v>
      </c>
      <c r="P364" s="319">
        <f t="shared" si="65"/>
        <v>133</v>
      </c>
      <c r="Q364" s="319">
        <f t="shared" si="65"/>
        <v>0</v>
      </c>
      <c r="R364" s="319">
        <f t="shared" si="65"/>
        <v>0</v>
      </c>
      <c r="S364" s="319">
        <f t="shared" si="65"/>
        <v>1</v>
      </c>
      <c r="T364" s="144"/>
      <c r="U364" s="320"/>
      <c r="V364" s="320"/>
      <c r="W364" s="320"/>
      <c r="X364" s="322"/>
      <c r="Y364" s="323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</row>
    <row r="365" spans="1:49" s="9" customFormat="1" ht="22.5" customHeight="1">
      <c r="A365" s="160" t="s">
        <v>728</v>
      </c>
      <c r="B365" s="150" t="s">
        <v>1233</v>
      </c>
      <c r="C365" s="319">
        <f t="shared" si="63"/>
        <v>0</v>
      </c>
      <c r="D365" s="319">
        <f t="shared" si="64"/>
        <v>0</v>
      </c>
      <c r="E365" s="318">
        <v>0</v>
      </c>
      <c r="F365" s="318">
        <v>0</v>
      </c>
      <c r="G365" s="318">
        <v>0</v>
      </c>
      <c r="H365" s="318">
        <v>0</v>
      </c>
      <c r="I365" s="318">
        <v>0</v>
      </c>
      <c r="J365" s="318">
        <v>0</v>
      </c>
      <c r="K365" s="318">
        <v>0</v>
      </c>
      <c r="L365" s="318">
        <v>0</v>
      </c>
      <c r="M365" s="318">
        <v>0</v>
      </c>
      <c r="N365" s="318">
        <v>0</v>
      </c>
      <c r="O365" s="318">
        <v>0</v>
      </c>
      <c r="P365" s="318">
        <v>0</v>
      </c>
      <c r="Q365" s="318">
        <v>0</v>
      </c>
      <c r="R365" s="318">
        <v>0</v>
      </c>
      <c r="S365" s="318">
        <v>0</v>
      </c>
      <c r="T365" s="156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</row>
    <row r="366" spans="1:49" s="9" customFormat="1" ht="22.5" customHeight="1">
      <c r="A366" s="160" t="s">
        <v>729</v>
      </c>
      <c r="B366" s="150" t="s">
        <v>730</v>
      </c>
      <c r="C366" s="319">
        <f t="shared" si="63"/>
        <v>88</v>
      </c>
      <c r="D366" s="319">
        <f t="shared" si="64"/>
        <v>666</v>
      </c>
      <c r="E366" s="318">
        <v>46</v>
      </c>
      <c r="F366" s="318">
        <v>88</v>
      </c>
      <c r="G366" s="318">
        <v>22</v>
      </c>
      <c r="H366" s="318">
        <v>149</v>
      </c>
      <c r="I366" s="318">
        <v>12</v>
      </c>
      <c r="J366" s="318">
        <v>172</v>
      </c>
      <c r="K366" s="318">
        <v>3</v>
      </c>
      <c r="L366" s="318">
        <v>66</v>
      </c>
      <c r="M366" s="318">
        <v>3</v>
      </c>
      <c r="N366" s="318">
        <v>122</v>
      </c>
      <c r="O366" s="318">
        <v>1</v>
      </c>
      <c r="P366" s="318">
        <v>69</v>
      </c>
      <c r="Q366" s="318">
        <v>0</v>
      </c>
      <c r="R366" s="318">
        <v>0</v>
      </c>
      <c r="S366" s="318">
        <v>1</v>
      </c>
      <c r="T366" s="156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</row>
    <row r="367" spans="1:49" s="9" customFormat="1" ht="22.5" customHeight="1">
      <c r="A367" s="160" t="s">
        <v>731</v>
      </c>
      <c r="B367" s="150" t="s">
        <v>732</v>
      </c>
      <c r="C367" s="319">
        <f t="shared" si="63"/>
        <v>14</v>
      </c>
      <c r="D367" s="319">
        <f t="shared" si="64"/>
        <v>117</v>
      </c>
      <c r="E367" s="318">
        <v>9</v>
      </c>
      <c r="F367" s="318">
        <v>15</v>
      </c>
      <c r="G367" s="318">
        <v>1</v>
      </c>
      <c r="H367" s="318">
        <v>9</v>
      </c>
      <c r="I367" s="318">
        <v>3</v>
      </c>
      <c r="J367" s="318">
        <v>45</v>
      </c>
      <c r="K367" s="318">
        <v>0</v>
      </c>
      <c r="L367" s="318">
        <v>0</v>
      </c>
      <c r="M367" s="318">
        <v>1</v>
      </c>
      <c r="N367" s="318">
        <v>48</v>
      </c>
      <c r="O367" s="318">
        <v>0</v>
      </c>
      <c r="P367" s="318">
        <v>0</v>
      </c>
      <c r="Q367" s="318">
        <v>0</v>
      </c>
      <c r="R367" s="318">
        <v>0</v>
      </c>
      <c r="S367" s="318">
        <v>0</v>
      </c>
      <c r="T367" s="156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</row>
    <row r="368" spans="1:49" s="9" customFormat="1" ht="22.5" customHeight="1">
      <c r="A368" s="160" t="s">
        <v>733</v>
      </c>
      <c r="B368" s="150" t="s">
        <v>734</v>
      </c>
      <c r="C368" s="319">
        <f t="shared" si="63"/>
        <v>13</v>
      </c>
      <c r="D368" s="319">
        <f t="shared" si="64"/>
        <v>155</v>
      </c>
      <c r="E368" s="318">
        <v>6</v>
      </c>
      <c r="F368" s="318">
        <v>12</v>
      </c>
      <c r="G368" s="318">
        <v>3</v>
      </c>
      <c r="H368" s="318">
        <v>17</v>
      </c>
      <c r="I368" s="318">
        <v>2</v>
      </c>
      <c r="J368" s="318">
        <v>27</v>
      </c>
      <c r="K368" s="318">
        <v>0</v>
      </c>
      <c r="L368" s="318">
        <v>0</v>
      </c>
      <c r="M368" s="318">
        <v>1</v>
      </c>
      <c r="N368" s="318">
        <v>35</v>
      </c>
      <c r="O368" s="318">
        <v>1</v>
      </c>
      <c r="P368" s="318">
        <v>64</v>
      </c>
      <c r="Q368" s="318">
        <v>0</v>
      </c>
      <c r="R368" s="318">
        <v>0</v>
      </c>
      <c r="S368" s="318">
        <v>0</v>
      </c>
      <c r="T368" s="156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</row>
    <row r="369" spans="1:49" s="12" customFormat="1" ht="22.5" customHeight="1">
      <c r="A369" s="324" t="s">
        <v>1296</v>
      </c>
      <c r="B369" s="326" t="s">
        <v>1294</v>
      </c>
      <c r="C369" s="319">
        <f>E369+G369+I369+K369+M369+O369+Q369+S369</f>
        <v>32</v>
      </c>
      <c r="D369" s="319">
        <f>F369+H369+J369+L369+N369+P369+R369</f>
        <v>285</v>
      </c>
      <c r="E369" s="319">
        <v>16</v>
      </c>
      <c r="F369" s="319">
        <v>45</v>
      </c>
      <c r="G369" s="319">
        <v>8</v>
      </c>
      <c r="H369" s="319">
        <v>61</v>
      </c>
      <c r="I369" s="319">
        <v>4</v>
      </c>
      <c r="J369" s="319">
        <v>45</v>
      </c>
      <c r="K369" s="319">
        <v>2</v>
      </c>
      <c r="L369" s="319">
        <v>50</v>
      </c>
      <c r="M369" s="319">
        <v>2</v>
      </c>
      <c r="N369" s="319">
        <v>84</v>
      </c>
      <c r="O369" s="319">
        <v>0</v>
      </c>
      <c r="P369" s="319">
        <v>0</v>
      </c>
      <c r="Q369" s="319">
        <v>0</v>
      </c>
      <c r="R369" s="319">
        <v>0</v>
      </c>
      <c r="S369" s="319">
        <v>0</v>
      </c>
      <c r="T369" s="144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</row>
    <row r="370" spans="1:49" s="12" customFormat="1" ht="22.5" customHeight="1">
      <c r="A370" s="324" t="s">
        <v>1295</v>
      </c>
      <c r="B370" s="326" t="s">
        <v>1317</v>
      </c>
      <c r="C370" s="319">
        <f>E370+G370+I370+K370+M370+O370+Q370+S370</f>
        <v>15</v>
      </c>
      <c r="D370" s="319">
        <f>F370+H370+J370+L370+N370+P370+R370</f>
        <v>92</v>
      </c>
      <c r="E370" s="319">
        <v>8</v>
      </c>
      <c r="F370" s="319">
        <v>20</v>
      </c>
      <c r="G370" s="319">
        <v>5</v>
      </c>
      <c r="H370" s="319">
        <v>28</v>
      </c>
      <c r="I370" s="319">
        <v>1</v>
      </c>
      <c r="J370" s="319">
        <v>11</v>
      </c>
      <c r="K370" s="319">
        <v>0</v>
      </c>
      <c r="L370" s="319">
        <v>0</v>
      </c>
      <c r="M370" s="319">
        <v>1</v>
      </c>
      <c r="N370" s="319">
        <v>33</v>
      </c>
      <c r="O370" s="319">
        <v>0</v>
      </c>
      <c r="P370" s="319">
        <v>0</v>
      </c>
      <c r="Q370" s="319">
        <v>0</v>
      </c>
      <c r="R370" s="319"/>
      <c r="S370" s="319">
        <v>0</v>
      </c>
      <c r="T370" s="144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</row>
    <row r="371" spans="1:49" s="12" customFormat="1" ht="22.5" customHeight="1">
      <c r="A371" s="149"/>
      <c r="B371" s="151"/>
      <c r="C371" s="319"/>
      <c r="D371" s="319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144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</row>
    <row r="372" spans="1:49" s="12" customFormat="1" ht="22.5" customHeight="1">
      <c r="A372" s="142" t="s">
        <v>1008</v>
      </c>
      <c r="B372" s="143" t="s">
        <v>1009</v>
      </c>
      <c r="C372" s="319">
        <f aca="true" t="shared" si="66" ref="C372:S372">C373+C384+C390+C391</f>
        <v>1771</v>
      </c>
      <c r="D372" s="319">
        <f t="shared" si="66"/>
        <v>5136</v>
      </c>
      <c r="E372" s="319">
        <f t="shared" si="66"/>
        <v>1564</v>
      </c>
      <c r="F372" s="319">
        <f t="shared" si="66"/>
        <v>2793</v>
      </c>
      <c r="G372" s="319">
        <f t="shared" si="66"/>
        <v>138</v>
      </c>
      <c r="H372" s="319">
        <f t="shared" si="66"/>
        <v>840</v>
      </c>
      <c r="I372" s="319">
        <f t="shared" si="66"/>
        <v>41</v>
      </c>
      <c r="J372" s="319">
        <f t="shared" si="66"/>
        <v>529</v>
      </c>
      <c r="K372" s="319">
        <f t="shared" si="66"/>
        <v>12</v>
      </c>
      <c r="L372" s="319">
        <f t="shared" si="66"/>
        <v>291</v>
      </c>
      <c r="M372" s="319">
        <f t="shared" si="66"/>
        <v>11</v>
      </c>
      <c r="N372" s="319">
        <f t="shared" si="66"/>
        <v>411</v>
      </c>
      <c r="O372" s="319">
        <f t="shared" si="66"/>
        <v>2</v>
      </c>
      <c r="P372" s="319">
        <f t="shared" si="66"/>
        <v>113</v>
      </c>
      <c r="Q372" s="319">
        <f t="shared" si="66"/>
        <v>1</v>
      </c>
      <c r="R372" s="319">
        <f t="shared" si="66"/>
        <v>159</v>
      </c>
      <c r="S372" s="319">
        <f t="shared" si="66"/>
        <v>2</v>
      </c>
      <c r="T372" s="144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</row>
    <row r="373" spans="1:49" s="12" customFormat="1" ht="22.5" customHeight="1">
      <c r="A373" s="142" t="s">
        <v>1183</v>
      </c>
      <c r="B373" s="143" t="s">
        <v>1184</v>
      </c>
      <c r="C373" s="319">
        <f>SUM(C374:C376)</f>
        <v>210</v>
      </c>
      <c r="D373" s="319">
        <f aca="true" t="shared" si="67" ref="D373:S373">SUM(D374:D376)</f>
        <v>792</v>
      </c>
      <c r="E373" s="319">
        <f t="shared" si="67"/>
        <v>167</v>
      </c>
      <c r="F373" s="319">
        <f t="shared" si="67"/>
        <v>365</v>
      </c>
      <c r="G373" s="319">
        <f t="shared" si="67"/>
        <v>33</v>
      </c>
      <c r="H373" s="319">
        <f t="shared" si="67"/>
        <v>199</v>
      </c>
      <c r="I373" s="319">
        <f t="shared" si="67"/>
        <v>5</v>
      </c>
      <c r="J373" s="319">
        <f t="shared" si="67"/>
        <v>58</v>
      </c>
      <c r="K373" s="319">
        <f t="shared" si="67"/>
        <v>2</v>
      </c>
      <c r="L373" s="319">
        <f t="shared" si="67"/>
        <v>48</v>
      </c>
      <c r="M373" s="319">
        <f t="shared" si="67"/>
        <v>3</v>
      </c>
      <c r="N373" s="319">
        <f t="shared" si="67"/>
        <v>122</v>
      </c>
      <c r="O373" s="319">
        <f t="shared" si="67"/>
        <v>0</v>
      </c>
      <c r="P373" s="319">
        <f t="shared" si="67"/>
        <v>0</v>
      </c>
      <c r="Q373" s="319">
        <f t="shared" si="67"/>
        <v>0</v>
      </c>
      <c r="R373" s="319">
        <f t="shared" si="67"/>
        <v>0</v>
      </c>
      <c r="S373" s="319">
        <f t="shared" si="67"/>
        <v>0</v>
      </c>
      <c r="T373" s="144"/>
      <c r="U373" s="320"/>
      <c r="V373" s="320"/>
      <c r="W373" s="320"/>
      <c r="X373" s="322"/>
      <c r="Y373" s="323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</row>
    <row r="374" spans="1:49" s="9" customFormat="1" ht="22.5" customHeight="1">
      <c r="A374" s="160" t="s">
        <v>735</v>
      </c>
      <c r="B374" s="150" t="s">
        <v>1233</v>
      </c>
      <c r="C374" s="319">
        <f>E374+G374+I374+K374+M374+O374+Q374+S374</f>
        <v>0</v>
      </c>
      <c r="D374" s="319">
        <f>F374+H374+J374+L374+N374+P374+R374</f>
        <v>0</v>
      </c>
      <c r="E374" s="318">
        <v>0</v>
      </c>
      <c r="F374" s="318">
        <v>0</v>
      </c>
      <c r="G374" s="318">
        <v>0</v>
      </c>
      <c r="H374" s="318">
        <v>0</v>
      </c>
      <c r="I374" s="318">
        <v>0</v>
      </c>
      <c r="J374" s="318">
        <v>0</v>
      </c>
      <c r="K374" s="318">
        <v>0</v>
      </c>
      <c r="L374" s="318">
        <v>0</v>
      </c>
      <c r="M374" s="318">
        <v>0</v>
      </c>
      <c r="N374" s="318">
        <v>0</v>
      </c>
      <c r="O374" s="318">
        <v>0</v>
      </c>
      <c r="P374" s="318">
        <v>0</v>
      </c>
      <c r="Q374" s="318">
        <v>0</v>
      </c>
      <c r="R374" s="318">
        <v>0</v>
      </c>
      <c r="S374" s="318">
        <v>0</v>
      </c>
      <c r="T374" s="156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</row>
    <row r="375" spans="1:49" s="9" customFormat="1" ht="22.5" customHeight="1">
      <c r="A375" s="160" t="s">
        <v>736</v>
      </c>
      <c r="B375" s="150" t="s">
        <v>737</v>
      </c>
      <c r="C375" s="319">
        <f>E375+G375+I375+K375+M375+O375+Q375+S375</f>
        <v>44</v>
      </c>
      <c r="D375" s="319">
        <f>F375+H375+J375+L375+N375+P375+R375</f>
        <v>291</v>
      </c>
      <c r="E375" s="318">
        <v>30</v>
      </c>
      <c r="F375" s="318">
        <v>67</v>
      </c>
      <c r="G375" s="318">
        <v>7</v>
      </c>
      <c r="H375" s="318">
        <v>41</v>
      </c>
      <c r="I375" s="318">
        <v>3</v>
      </c>
      <c r="J375" s="318">
        <v>36</v>
      </c>
      <c r="K375" s="318">
        <v>1</v>
      </c>
      <c r="L375" s="318">
        <v>25</v>
      </c>
      <c r="M375" s="318">
        <v>3</v>
      </c>
      <c r="N375" s="318">
        <v>122</v>
      </c>
      <c r="O375" s="318">
        <v>0</v>
      </c>
      <c r="P375" s="318">
        <v>0</v>
      </c>
      <c r="Q375" s="318">
        <v>0</v>
      </c>
      <c r="R375" s="318">
        <v>0</v>
      </c>
      <c r="S375" s="318">
        <v>0</v>
      </c>
      <c r="T375" s="156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</row>
    <row r="376" spans="1:49" s="9" customFormat="1" ht="22.5" customHeight="1">
      <c r="A376" s="160" t="s">
        <v>738</v>
      </c>
      <c r="B376" s="150" t="s">
        <v>739</v>
      </c>
      <c r="C376" s="319">
        <f>E376+G376+I376+K376+M376+O376+Q376+S376</f>
        <v>166</v>
      </c>
      <c r="D376" s="319">
        <f>F376+H376+J376+L376+N376+P376+R376</f>
        <v>501</v>
      </c>
      <c r="E376" s="318">
        <v>137</v>
      </c>
      <c r="F376" s="318">
        <v>298</v>
      </c>
      <c r="G376" s="318">
        <v>26</v>
      </c>
      <c r="H376" s="318">
        <v>158</v>
      </c>
      <c r="I376" s="318">
        <v>2</v>
      </c>
      <c r="J376" s="318">
        <v>22</v>
      </c>
      <c r="K376" s="318">
        <v>1</v>
      </c>
      <c r="L376" s="318">
        <v>23</v>
      </c>
      <c r="M376" s="318">
        <v>0</v>
      </c>
      <c r="N376" s="318">
        <v>0</v>
      </c>
      <c r="O376" s="318">
        <v>0</v>
      </c>
      <c r="P376" s="318">
        <v>0</v>
      </c>
      <c r="Q376" s="318">
        <v>0</v>
      </c>
      <c r="R376" s="318">
        <v>0</v>
      </c>
      <c r="S376" s="318">
        <v>0</v>
      </c>
      <c r="T376" s="156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</row>
    <row r="377" spans="1:49" s="177" customFormat="1" ht="6" customHeight="1" thickBot="1">
      <c r="A377" s="171"/>
      <c r="B377" s="172"/>
      <c r="C377" s="173"/>
      <c r="D377" s="174"/>
      <c r="E377" s="173"/>
      <c r="F377" s="173"/>
      <c r="G377" s="173"/>
      <c r="H377" s="173"/>
      <c r="I377" s="175"/>
      <c r="J377" s="173"/>
      <c r="K377" s="173"/>
      <c r="L377" s="173"/>
      <c r="M377" s="173"/>
      <c r="N377" s="173"/>
      <c r="O377" s="173"/>
      <c r="P377" s="173"/>
      <c r="Q377" s="173"/>
      <c r="R377" s="173"/>
      <c r="S377" s="48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  <c r="AW377" s="176"/>
    </row>
    <row r="378" spans="1:49" s="9" customFormat="1" ht="7.5" customHeight="1">
      <c r="A378" s="32"/>
      <c r="B378" s="32"/>
      <c r="C378" s="155"/>
      <c r="D378" s="158"/>
      <c r="E378" s="155"/>
      <c r="F378" s="155"/>
      <c r="G378" s="155"/>
      <c r="H378" s="155"/>
      <c r="I378" s="159"/>
      <c r="J378" s="155"/>
      <c r="K378" s="155"/>
      <c r="L378" s="155"/>
      <c r="M378" s="155"/>
      <c r="N378" s="155"/>
      <c r="O378" s="155"/>
      <c r="P378" s="155"/>
      <c r="Q378" s="155"/>
      <c r="R378" s="155"/>
      <c r="S378" s="117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</row>
    <row r="379" spans="1:19" s="119" customFormat="1" ht="21.75" customHeight="1">
      <c r="A379" s="426" t="s">
        <v>1337</v>
      </c>
      <c r="B379" s="426"/>
      <c r="C379" s="426"/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  <c r="P379" s="426"/>
      <c r="Q379" s="426"/>
      <c r="R379" s="426"/>
      <c r="S379" s="426"/>
    </row>
    <row r="380" spans="1:18" ht="12" customHeight="1" thickBot="1">
      <c r="A380" s="120"/>
      <c r="B380" s="120"/>
      <c r="C380" s="121"/>
      <c r="D380" s="122"/>
      <c r="E380" s="121"/>
      <c r="F380" s="121"/>
      <c r="G380" s="121"/>
      <c r="H380" s="121"/>
      <c r="I380" s="123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1:49" s="9" customFormat="1" ht="24" customHeight="1">
      <c r="A381" s="418" t="s">
        <v>975</v>
      </c>
      <c r="B381" s="419"/>
      <c r="C381" s="126" t="s">
        <v>976</v>
      </c>
      <c r="D381" s="127"/>
      <c r="E381" s="422" t="s">
        <v>977</v>
      </c>
      <c r="F381" s="423"/>
      <c r="G381" s="416" t="s">
        <v>978</v>
      </c>
      <c r="H381" s="417"/>
      <c r="I381" s="427" t="s">
        <v>1005</v>
      </c>
      <c r="J381" s="428"/>
      <c r="K381" s="422" t="s">
        <v>980</v>
      </c>
      <c r="L381" s="423"/>
      <c r="M381" s="422" t="s">
        <v>1006</v>
      </c>
      <c r="N381" s="423"/>
      <c r="O381" s="422" t="s">
        <v>982</v>
      </c>
      <c r="P381" s="429"/>
      <c r="Q381" s="131" t="s">
        <v>983</v>
      </c>
      <c r="R381" s="132"/>
      <c r="S381" s="133" t="s">
        <v>48</v>
      </c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</row>
    <row r="382" spans="1:49" s="9" customFormat="1" ht="24.75" customHeight="1">
      <c r="A382" s="420"/>
      <c r="B382" s="421"/>
      <c r="C382" s="129" t="s">
        <v>984</v>
      </c>
      <c r="D382" s="135" t="s">
        <v>985</v>
      </c>
      <c r="E382" s="136" t="s">
        <v>984</v>
      </c>
      <c r="F382" s="135" t="s">
        <v>985</v>
      </c>
      <c r="G382" s="136" t="s">
        <v>984</v>
      </c>
      <c r="H382" s="137" t="s">
        <v>985</v>
      </c>
      <c r="I382" s="130" t="s">
        <v>984</v>
      </c>
      <c r="J382" s="128" t="s">
        <v>985</v>
      </c>
      <c r="K382" s="136" t="s">
        <v>984</v>
      </c>
      <c r="L382" s="135" t="s">
        <v>985</v>
      </c>
      <c r="M382" s="136" t="s">
        <v>984</v>
      </c>
      <c r="N382" s="135" t="s">
        <v>985</v>
      </c>
      <c r="O382" s="136" t="s">
        <v>984</v>
      </c>
      <c r="P382" s="135" t="s">
        <v>985</v>
      </c>
      <c r="Q382" s="136" t="s">
        <v>984</v>
      </c>
      <c r="R382" s="137" t="s">
        <v>985</v>
      </c>
      <c r="S382" s="56" t="s">
        <v>49</v>
      </c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</row>
    <row r="383" spans="1:49" s="9" customFormat="1" ht="6" customHeight="1">
      <c r="A383" s="15"/>
      <c r="B383" s="185"/>
      <c r="C383" s="186"/>
      <c r="D383" s="187"/>
      <c r="E383" s="186"/>
      <c r="F383" s="187"/>
      <c r="G383" s="186"/>
      <c r="H383" s="187"/>
      <c r="I383" s="188"/>
      <c r="J383" s="186"/>
      <c r="K383" s="186"/>
      <c r="L383" s="187"/>
      <c r="M383" s="186"/>
      <c r="N383" s="187"/>
      <c r="O383" s="186"/>
      <c r="P383" s="187"/>
      <c r="Q383" s="186"/>
      <c r="R383" s="187"/>
      <c r="S383" s="48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</row>
    <row r="384" spans="1:49" s="12" customFormat="1" ht="22.5" customHeight="1">
      <c r="A384" s="142" t="s">
        <v>1185</v>
      </c>
      <c r="B384" s="143" t="s">
        <v>1186</v>
      </c>
      <c r="C384" s="319">
        <f>SUM(C385:C389)</f>
        <v>1433</v>
      </c>
      <c r="D384" s="319">
        <f aca="true" t="shared" si="68" ref="D384:S384">SUM(D385:D389)</f>
        <v>3344</v>
      </c>
      <c r="E384" s="319">
        <f t="shared" si="68"/>
        <v>1333</v>
      </c>
      <c r="F384" s="319">
        <f t="shared" si="68"/>
        <v>2276</v>
      </c>
      <c r="G384" s="319">
        <f t="shared" si="68"/>
        <v>71</v>
      </c>
      <c r="H384" s="319">
        <f t="shared" si="68"/>
        <v>428</v>
      </c>
      <c r="I384" s="319">
        <f t="shared" si="68"/>
        <v>18</v>
      </c>
      <c r="J384" s="319">
        <f t="shared" si="68"/>
        <v>221</v>
      </c>
      <c r="K384" s="319">
        <f t="shared" si="68"/>
        <v>5</v>
      </c>
      <c r="L384" s="319">
        <f t="shared" si="68"/>
        <v>121</v>
      </c>
      <c r="M384" s="319">
        <f t="shared" si="68"/>
        <v>2</v>
      </c>
      <c r="N384" s="319">
        <f t="shared" si="68"/>
        <v>78</v>
      </c>
      <c r="O384" s="319">
        <f t="shared" si="68"/>
        <v>1</v>
      </c>
      <c r="P384" s="319">
        <f t="shared" si="68"/>
        <v>61</v>
      </c>
      <c r="Q384" s="319">
        <f t="shared" si="68"/>
        <v>1</v>
      </c>
      <c r="R384" s="319">
        <f t="shared" si="68"/>
        <v>159</v>
      </c>
      <c r="S384" s="319">
        <f t="shared" si="68"/>
        <v>2</v>
      </c>
      <c r="T384" s="144"/>
      <c r="U384" s="320"/>
      <c r="V384" s="320"/>
      <c r="W384" s="320"/>
      <c r="X384" s="322"/>
      <c r="Y384" s="323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</row>
    <row r="385" spans="1:49" s="9" customFormat="1" ht="22.5" customHeight="1">
      <c r="A385" s="160" t="s">
        <v>740</v>
      </c>
      <c r="B385" s="150" t="s">
        <v>1233</v>
      </c>
      <c r="C385" s="319">
        <f aca="true" t="shared" si="69" ref="C385:C397">E385+G385+I385+K385+M385+O385+Q385+S385</f>
        <v>0</v>
      </c>
      <c r="D385" s="319">
        <f aca="true" t="shared" si="70" ref="D385:D397">F385+H385+J385+L385+N385+P385+R385</f>
        <v>0</v>
      </c>
      <c r="E385" s="318">
        <v>0</v>
      </c>
      <c r="F385" s="318">
        <v>0</v>
      </c>
      <c r="G385" s="318">
        <v>0</v>
      </c>
      <c r="H385" s="318">
        <v>0</v>
      </c>
      <c r="I385" s="318">
        <v>0</v>
      </c>
      <c r="J385" s="318">
        <v>0</v>
      </c>
      <c r="K385" s="318">
        <v>0</v>
      </c>
      <c r="L385" s="318">
        <v>0</v>
      </c>
      <c r="M385" s="318">
        <v>0</v>
      </c>
      <c r="N385" s="318">
        <v>0</v>
      </c>
      <c r="O385" s="318">
        <v>0</v>
      </c>
      <c r="P385" s="318">
        <v>0</v>
      </c>
      <c r="Q385" s="318">
        <v>0</v>
      </c>
      <c r="R385" s="318">
        <v>0</v>
      </c>
      <c r="S385" s="318">
        <v>0</v>
      </c>
      <c r="T385" s="156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</row>
    <row r="386" spans="1:49" s="9" customFormat="1" ht="22.5" customHeight="1">
      <c r="A386" s="160" t="s">
        <v>741</v>
      </c>
      <c r="B386" s="150" t="s">
        <v>1260</v>
      </c>
      <c r="C386" s="319">
        <f t="shared" si="69"/>
        <v>251</v>
      </c>
      <c r="D386" s="319">
        <f t="shared" si="70"/>
        <v>628</v>
      </c>
      <c r="E386" s="318">
        <v>230</v>
      </c>
      <c r="F386" s="318">
        <v>419</v>
      </c>
      <c r="G386" s="318">
        <v>16</v>
      </c>
      <c r="H386" s="318">
        <v>107</v>
      </c>
      <c r="I386" s="318">
        <v>2</v>
      </c>
      <c r="J386" s="318">
        <v>21</v>
      </c>
      <c r="K386" s="318">
        <v>1</v>
      </c>
      <c r="L386" s="318">
        <v>20</v>
      </c>
      <c r="M386" s="318">
        <v>0</v>
      </c>
      <c r="N386" s="318">
        <v>0</v>
      </c>
      <c r="O386" s="318">
        <v>1</v>
      </c>
      <c r="P386" s="318">
        <v>61</v>
      </c>
      <c r="Q386" s="318">
        <v>0</v>
      </c>
      <c r="R386" s="318">
        <v>0</v>
      </c>
      <c r="S386" s="318">
        <v>1</v>
      </c>
      <c r="T386" s="156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</row>
    <row r="387" spans="1:49" s="9" customFormat="1" ht="22.5" customHeight="1">
      <c r="A387" s="160" t="s">
        <v>742</v>
      </c>
      <c r="B387" s="150" t="s">
        <v>743</v>
      </c>
      <c r="C387" s="319">
        <f t="shared" si="69"/>
        <v>856</v>
      </c>
      <c r="D387" s="319">
        <f t="shared" si="70"/>
        <v>1795</v>
      </c>
      <c r="E387" s="318">
        <v>828</v>
      </c>
      <c r="F387" s="318">
        <v>1397</v>
      </c>
      <c r="G387" s="318">
        <v>17</v>
      </c>
      <c r="H387" s="318">
        <v>102</v>
      </c>
      <c r="I387" s="318">
        <v>9</v>
      </c>
      <c r="J387" s="318">
        <v>116</v>
      </c>
      <c r="K387" s="318">
        <v>1</v>
      </c>
      <c r="L387" s="318">
        <v>21</v>
      </c>
      <c r="M387" s="318">
        <v>0</v>
      </c>
      <c r="N387" s="318">
        <v>0</v>
      </c>
      <c r="O387" s="318">
        <v>0</v>
      </c>
      <c r="P387" s="318">
        <v>0</v>
      </c>
      <c r="Q387" s="318">
        <v>1</v>
      </c>
      <c r="R387" s="318">
        <v>159</v>
      </c>
      <c r="S387" s="318">
        <v>0</v>
      </c>
      <c r="T387" s="156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</row>
    <row r="388" spans="1:49" s="9" customFormat="1" ht="22.5" customHeight="1">
      <c r="A388" s="160" t="s">
        <v>744</v>
      </c>
      <c r="B388" s="150" t="s">
        <v>745</v>
      </c>
      <c r="C388" s="319">
        <f t="shared" si="69"/>
        <v>209</v>
      </c>
      <c r="D388" s="319">
        <f t="shared" si="70"/>
        <v>515</v>
      </c>
      <c r="E388" s="318">
        <v>182</v>
      </c>
      <c r="F388" s="318">
        <v>280</v>
      </c>
      <c r="G388" s="318">
        <v>20</v>
      </c>
      <c r="H388" s="318">
        <v>111</v>
      </c>
      <c r="I388" s="318">
        <v>4</v>
      </c>
      <c r="J388" s="318">
        <v>43</v>
      </c>
      <c r="K388" s="318">
        <v>2</v>
      </c>
      <c r="L388" s="318">
        <v>51</v>
      </c>
      <c r="M388" s="318">
        <v>1</v>
      </c>
      <c r="N388" s="318">
        <v>30</v>
      </c>
      <c r="O388" s="318">
        <v>0</v>
      </c>
      <c r="P388" s="318">
        <v>0</v>
      </c>
      <c r="Q388" s="318">
        <v>0</v>
      </c>
      <c r="R388" s="318">
        <v>0</v>
      </c>
      <c r="S388" s="318">
        <v>0</v>
      </c>
      <c r="T388" s="156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</row>
    <row r="389" spans="1:49" s="9" customFormat="1" ht="22.5" customHeight="1">
      <c r="A389" s="160" t="s">
        <v>746</v>
      </c>
      <c r="B389" s="150" t="s">
        <v>747</v>
      </c>
      <c r="C389" s="319">
        <f t="shared" si="69"/>
        <v>117</v>
      </c>
      <c r="D389" s="319">
        <f t="shared" si="70"/>
        <v>406</v>
      </c>
      <c r="E389" s="318">
        <v>93</v>
      </c>
      <c r="F389" s="318">
        <v>180</v>
      </c>
      <c r="G389" s="318">
        <v>18</v>
      </c>
      <c r="H389" s="318">
        <v>108</v>
      </c>
      <c r="I389" s="318">
        <v>3</v>
      </c>
      <c r="J389" s="318">
        <v>41</v>
      </c>
      <c r="K389" s="318">
        <v>1</v>
      </c>
      <c r="L389" s="318">
        <v>29</v>
      </c>
      <c r="M389" s="318">
        <v>1</v>
      </c>
      <c r="N389" s="318">
        <v>48</v>
      </c>
      <c r="O389" s="318">
        <v>0</v>
      </c>
      <c r="P389" s="318">
        <v>0</v>
      </c>
      <c r="Q389" s="318">
        <v>0</v>
      </c>
      <c r="R389" s="318">
        <v>0</v>
      </c>
      <c r="S389" s="318">
        <v>1</v>
      </c>
      <c r="T389" s="156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</row>
    <row r="390" spans="1:49" s="12" customFormat="1" ht="22.5" customHeight="1">
      <c r="A390" s="324" t="s">
        <v>1300</v>
      </c>
      <c r="B390" s="326" t="s">
        <v>1318</v>
      </c>
      <c r="C390" s="319">
        <f>E390+G390+I390+K390+M390+O390+Q390+S390</f>
        <v>17</v>
      </c>
      <c r="D390" s="319">
        <f>F390+H390+J390+L390+N390+P390+R390</f>
        <v>63</v>
      </c>
      <c r="E390" s="319">
        <v>15</v>
      </c>
      <c r="F390" s="319">
        <v>34</v>
      </c>
      <c r="G390" s="319">
        <v>1</v>
      </c>
      <c r="H390" s="319">
        <v>5</v>
      </c>
      <c r="I390" s="319">
        <v>0</v>
      </c>
      <c r="J390" s="319">
        <v>0</v>
      </c>
      <c r="K390" s="319">
        <v>1</v>
      </c>
      <c r="L390" s="319">
        <v>24</v>
      </c>
      <c r="M390" s="319">
        <v>0</v>
      </c>
      <c r="N390" s="319">
        <v>0</v>
      </c>
      <c r="O390" s="319">
        <v>0</v>
      </c>
      <c r="P390" s="319">
        <v>0</v>
      </c>
      <c r="Q390" s="319">
        <v>0</v>
      </c>
      <c r="R390" s="319">
        <v>0</v>
      </c>
      <c r="S390" s="319">
        <v>0</v>
      </c>
      <c r="T390" s="144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</row>
    <row r="391" spans="1:49" s="12" customFormat="1" ht="22.5" customHeight="1">
      <c r="A391" s="142" t="s">
        <v>1187</v>
      </c>
      <c r="B391" s="143" t="s">
        <v>175</v>
      </c>
      <c r="C391" s="319">
        <f aca="true" t="shared" si="71" ref="C391:S391">SUM(C392:C397,C398:C399)</f>
        <v>111</v>
      </c>
      <c r="D391" s="319">
        <f t="shared" si="71"/>
        <v>937</v>
      </c>
      <c r="E391" s="319">
        <f t="shared" si="71"/>
        <v>49</v>
      </c>
      <c r="F391" s="319">
        <f t="shared" si="71"/>
        <v>118</v>
      </c>
      <c r="G391" s="319">
        <f t="shared" si="71"/>
        <v>33</v>
      </c>
      <c r="H391" s="319">
        <f t="shared" si="71"/>
        <v>208</v>
      </c>
      <c r="I391" s="319">
        <f t="shared" si="71"/>
        <v>18</v>
      </c>
      <c r="J391" s="319">
        <f t="shared" si="71"/>
        <v>250</v>
      </c>
      <c r="K391" s="319">
        <f t="shared" si="71"/>
        <v>4</v>
      </c>
      <c r="L391" s="319">
        <f t="shared" si="71"/>
        <v>98</v>
      </c>
      <c r="M391" s="319">
        <f t="shared" si="71"/>
        <v>6</v>
      </c>
      <c r="N391" s="319">
        <f t="shared" si="71"/>
        <v>211</v>
      </c>
      <c r="O391" s="319">
        <f t="shared" si="71"/>
        <v>1</v>
      </c>
      <c r="P391" s="319">
        <f t="shared" si="71"/>
        <v>52</v>
      </c>
      <c r="Q391" s="319">
        <f t="shared" si="71"/>
        <v>0</v>
      </c>
      <c r="R391" s="319">
        <f t="shared" si="71"/>
        <v>0</v>
      </c>
      <c r="S391" s="319">
        <f t="shared" si="71"/>
        <v>0</v>
      </c>
      <c r="T391" s="144"/>
      <c r="U391" s="320"/>
      <c r="V391" s="320"/>
      <c r="W391" s="320"/>
      <c r="X391" s="322"/>
      <c r="Y391" s="323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</row>
    <row r="392" spans="1:49" s="9" customFormat="1" ht="22.5" customHeight="1">
      <c r="A392" s="160" t="s">
        <v>748</v>
      </c>
      <c r="B392" s="150" t="s">
        <v>1233</v>
      </c>
      <c r="C392" s="319">
        <f t="shared" si="69"/>
        <v>0</v>
      </c>
      <c r="D392" s="319">
        <f t="shared" si="70"/>
        <v>0</v>
      </c>
      <c r="E392" s="318">
        <v>0</v>
      </c>
      <c r="F392" s="318">
        <v>0</v>
      </c>
      <c r="G392" s="318">
        <v>0</v>
      </c>
      <c r="H392" s="318">
        <v>0</v>
      </c>
      <c r="I392" s="318">
        <v>0</v>
      </c>
      <c r="J392" s="318">
        <v>0</v>
      </c>
      <c r="K392" s="318">
        <v>0</v>
      </c>
      <c r="L392" s="318">
        <v>0</v>
      </c>
      <c r="M392" s="318">
        <v>0</v>
      </c>
      <c r="N392" s="318">
        <v>0</v>
      </c>
      <c r="O392" s="318">
        <v>0</v>
      </c>
      <c r="P392" s="318">
        <v>0</v>
      </c>
      <c r="Q392" s="318">
        <v>0</v>
      </c>
      <c r="R392" s="318">
        <v>0</v>
      </c>
      <c r="S392" s="318">
        <v>0</v>
      </c>
      <c r="T392" s="156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</row>
    <row r="393" spans="1:49" s="9" customFormat="1" ht="22.5" customHeight="1">
      <c r="A393" s="160" t="s">
        <v>749</v>
      </c>
      <c r="B393" s="150" t="s">
        <v>750</v>
      </c>
      <c r="C393" s="319">
        <f t="shared" si="69"/>
        <v>9</v>
      </c>
      <c r="D393" s="319">
        <f t="shared" si="70"/>
        <v>69</v>
      </c>
      <c r="E393" s="318">
        <v>4</v>
      </c>
      <c r="F393" s="318">
        <v>9</v>
      </c>
      <c r="G393" s="318">
        <v>2</v>
      </c>
      <c r="H393" s="318">
        <v>14</v>
      </c>
      <c r="I393" s="318">
        <v>2</v>
      </c>
      <c r="J393" s="318">
        <v>22</v>
      </c>
      <c r="K393" s="318">
        <v>1</v>
      </c>
      <c r="L393" s="318">
        <v>24</v>
      </c>
      <c r="M393" s="318">
        <v>0</v>
      </c>
      <c r="N393" s="318">
        <v>0</v>
      </c>
      <c r="O393" s="318">
        <v>0</v>
      </c>
      <c r="P393" s="318">
        <v>0</v>
      </c>
      <c r="Q393" s="318">
        <v>0</v>
      </c>
      <c r="R393" s="318">
        <v>0</v>
      </c>
      <c r="S393" s="318">
        <v>0</v>
      </c>
      <c r="T393" s="156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</row>
    <row r="394" spans="1:49" s="9" customFormat="1" ht="22.5" customHeight="1">
      <c r="A394" s="160" t="s">
        <v>751</v>
      </c>
      <c r="B394" s="150" t="s">
        <v>752</v>
      </c>
      <c r="C394" s="319">
        <f t="shared" si="69"/>
        <v>22</v>
      </c>
      <c r="D394" s="319">
        <f t="shared" si="70"/>
        <v>188</v>
      </c>
      <c r="E394" s="318">
        <v>10</v>
      </c>
      <c r="F394" s="318">
        <v>24</v>
      </c>
      <c r="G394" s="318">
        <v>6</v>
      </c>
      <c r="H394" s="318">
        <v>39</v>
      </c>
      <c r="I394" s="318">
        <v>4</v>
      </c>
      <c r="J394" s="318">
        <v>50</v>
      </c>
      <c r="K394" s="318">
        <v>0</v>
      </c>
      <c r="L394" s="318">
        <v>0</v>
      </c>
      <c r="M394" s="318">
        <v>2</v>
      </c>
      <c r="N394" s="318">
        <v>75</v>
      </c>
      <c r="O394" s="318">
        <v>0</v>
      </c>
      <c r="P394" s="318">
        <v>0</v>
      </c>
      <c r="Q394" s="318">
        <v>0</v>
      </c>
      <c r="R394" s="318">
        <v>0</v>
      </c>
      <c r="S394" s="318">
        <v>0</v>
      </c>
      <c r="T394" s="156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</row>
    <row r="395" spans="1:49" s="9" customFormat="1" ht="22.5" customHeight="1">
      <c r="A395" s="160" t="s">
        <v>753</v>
      </c>
      <c r="B395" s="150" t="s">
        <v>754</v>
      </c>
      <c r="C395" s="319">
        <f t="shared" si="69"/>
        <v>2</v>
      </c>
      <c r="D395" s="319">
        <f t="shared" si="70"/>
        <v>2</v>
      </c>
      <c r="E395" s="318">
        <v>2</v>
      </c>
      <c r="F395" s="318">
        <v>2</v>
      </c>
      <c r="G395" s="318">
        <v>0</v>
      </c>
      <c r="H395" s="318">
        <v>0</v>
      </c>
      <c r="I395" s="318">
        <v>0</v>
      </c>
      <c r="J395" s="318">
        <v>0</v>
      </c>
      <c r="K395" s="318">
        <v>0</v>
      </c>
      <c r="L395" s="318">
        <v>0</v>
      </c>
      <c r="M395" s="318">
        <v>0</v>
      </c>
      <c r="N395" s="318">
        <v>0</v>
      </c>
      <c r="O395" s="318">
        <v>0</v>
      </c>
      <c r="P395" s="318">
        <v>0</v>
      </c>
      <c r="Q395" s="318">
        <v>0</v>
      </c>
      <c r="R395" s="318">
        <v>0</v>
      </c>
      <c r="S395" s="318">
        <v>0</v>
      </c>
      <c r="T395" s="156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</row>
    <row r="396" spans="1:49" s="9" customFormat="1" ht="22.5" customHeight="1">
      <c r="A396" s="160" t="s">
        <v>755</v>
      </c>
      <c r="B396" s="150" t="s">
        <v>756</v>
      </c>
      <c r="C396" s="319">
        <f t="shared" si="69"/>
        <v>19</v>
      </c>
      <c r="D396" s="319">
        <f t="shared" si="70"/>
        <v>180</v>
      </c>
      <c r="E396" s="318">
        <v>2</v>
      </c>
      <c r="F396" s="318">
        <v>6</v>
      </c>
      <c r="G396" s="318">
        <v>11</v>
      </c>
      <c r="H396" s="318">
        <v>62</v>
      </c>
      <c r="I396" s="318">
        <v>5</v>
      </c>
      <c r="J396" s="318">
        <v>69</v>
      </c>
      <c r="K396" s="318">
        <v>0</v>
      </c>
      <c r="L396" s="318">
        <v>0</v>
      </c>
      <c r="M396" s="318">
        <v>1</v>
      </c>
      <c r="N396" s="318">
        <v>43</v>
      </c>
      <c r="O396" s="318">
        <v>0</v>
      </c>
      <c r="P396" s="318">
        <v>0</v>
      </c>
      <c r="Q396" s="318">
        <v>0</v>
      </c>
      <c r="R396" s="318">
        <v>0</v>
      </c>
      <c r="S396" s="318">
        <v>0</v>
      </c>
      <c r="T396" s="156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</row>
    <row r="397" spans="1:49" s="9" customFormat="1" ht="22.5" customHeight="1">
      <c r="A397" s="160" t="s">
        <v>757</v>
      </c>
      <c r="B397" s="150" t="s">
        <v>758</v>
      </c>
      <c r="C397" s="319">
        <f t="shared" si="69"/>
        <v>1</v>
      </c>
      <c r="D397" s="319">
        <f t="shared" si="70"/>
        <v>3</v>
      </c>
      <c r="E397" s="318">
        <v>1</v>
      </c>
      <c r="F397" s="318">
        <v>3</v>
      </c>
      <c r="G397" s="318">
        <v>0</v>
      </c>
      <c r="H397" s="318">
        <v>0</v>
      </c>
      <c r="I397" s="318">
        <v>0</v>
      </c>
      <c r="J397" s="318">
        <v>0</v>
      </c>
      <c r="K397" s="318">
        <v>0</v>
      </c>
      <c r="L397" s="318">
        <v>0</v>
      </c>
      <c r="M397" s="318">
        <v>0</v>
      </c>
      <c r="N397" s="318">
        <v>0</v>
      </c>
      <c r="O397" s="318">
        <v>0</v>
      </c>
      <c r="P397" s="318">
        <v>0</v>
      </c>
      <c r="Q397" s="318">
        <v>0</v>
      </c>
      <c r="R397" s="318">
        <v>0</v>
      </c>
      <c r="S397" s="318">
        <v>0</v>
      </c>
      <c r="T397" s="156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</row>
    <row r="398" spans="1:49" s="9" customFormat="1" ht="22.5" customHeight="1">
      <c r="A398" s="189" t="s">
        <v>1259</v>
      </c>
      <c r="B398" s="178" t="s">
        <v>759</v>
      </c>
      <c r="C398" s="319">
        <f>E398+G398+I398+K398+M398+O398+Q398+S398</f>
        <v>57</v>
      </c>
      <c r="D398" s="319">
        <f>F398+H398+J398+L398+N398+P398+R398</f>
        <v>494</v>
      </c>
      <c r="E398" s="318">
        <v>29</v>
      </c>
      <c r="F398" s="318">
        <v>73</v>
      </c>
      <c r="G398" s="318">
        <v>14</v>
      </c>
      <c r="H398" s="318">
        <v>93</v>
      </c>
      <c r="I398" s="318">
        <v>7</v>
      </c>
      <c r="J398" s="318">
        <v>109</v>
      </c>
      <c r="K398" s="318">
        <v>3</v>
      </c>
      <c r="L398" s="318">
        <v>74</v>
      </c>
      <c r="M398" s="318">
        <v>3</v>
      </c>
      <c r="N398" s="318">
        <v>93</v>
      </c>
      <c r="O398" s="318">
        <v>1</v>
      </c>
      <c r="P398" s="318">
        <v>52</v>
      </c>
      <c r="Q398" s="318">
        <v>0</v>
      </c>
      <c r="R398" s="318">
        <v>0</v>
      </c>
      <c r="S398" s="318">
        <v>0</v>
      </c>
      <c r="T398" s="156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</row>
    <row r="399" spans="1:49" s="9" customFormat="1" ht="22.5" customHeight="1">
      <c r="A399" s="160" t="s">
        <v>1319</v>
      </c>
      <c r="B399" s="150" t="s">
        <v>1320</v>
      </c>
      <c r="C399" s="319">
        <f>E399+G399+I399+K399+M399+O399+Q399+S399</f>
        <v>1</v>
      </c>
      <c r="D399" s="319">
        <f>F399+H399+J399+L399+N399+P399+R399</f>
        <v>1</v>
      </c>
      <c r="E399" s="318">
        <v>1</v>
      </c>
      <c r="F399" s="318">
        <v>1</v>
      </c>
      <c r="G399" s="318">
        <v>0</v>
      </c>
      <c r="H399" s="318">
        <v>0</v>
      </c>
      <c r="I399" s="318">
        <v>0</v>
      </c>
      <c r="J399" s="318">
        <v>0</v>
      </c>
      <c r="K399" s="318">
        <v>0</v>
      </c>
      <c r="L399" s="318">
        <v>0</v>
      </c>
      <c r="M399" s="318">
        <v>0</v>
      </c>
      <c r="N399" s="318">
        <v>0</v>
      </c>
      <c r="O399" s="318">
        <v>0</v>
      </c>
      <c r="P399" s="318">
        <v>0</v>
      </c>
      <c r="Q399" s="318">
        <v>0</v>
      </c>
      <c r="R399" s="318">
        <v>0</v>
      </c>
      <c r="S399" s="318">
        <v>0</v>
      </c>
      <c r="T399" s="156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</row>
    <row r="400" spans="1:49" s="9" customFormat="1" ht="22.5" customHeight="1">
      <c r="A400" s="160"/>
      <c r="B400" s="150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156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</row>
    <row r="401" spans="1:49" s="12" customFormat="1" ht="22.5" customHeight="1">
      <c r="A401" s="142" t="s">
        <v>1010</v>
      </c>
      <c r="B401" s="143" t="s">
        <v>1011</v>
      </c>
      <c r="C401" s="319">
        <f aca="true" t="shared" si="72" ref="C401:S401">C402+C407+C418+C428+C437</f>
        <v>1017</v>
      </c>
      <c r="D401" s="319">
        <f t="shared" si="72"/>
        <v>6841</v>
      </c>
      <c r="E401" s="319">
        <f t="shared" si="72"/>
        <v>654</v>
      </c>
      <c r="F401" s="319">
        <f t="shared" si="72"/>
        <v>1470</v>
      </c>
      <c r="G401" s="319">
        <f t="shared" si="72"/>
        <v>210</v>
      </c>
      <c r="H401" s="319">
        <f t="shared" si="72"/>
        <v>1370</v>
      </c>
      <c r="I401" s="319">
        <f t="shared" si="72"/>
        <v>97</v>
      </c>
      <c r="J401" s="319">
        <f t="shared" si="72"/>
        <v>1275</v>
      </c>
      <c r="K401" s="319">
        <f t="shared" si="72"/>
        <v>28</v>
      </c>
      <c r="L401" s="319">
        <f t="shared" si="72"/>
        <v>661</v>
      </c>
      <c r="M401" s="319">
        <f t="shared" si="72"/>
        <v>12</v>
      </c>
      <c r="N401" s="319">
        <f t="shared" si="72"/>
        <v>471</v>
      </c>
      <c r="O401" s="319">
        <f t="shared" si="72"/>
        <v>8</v>
      </c>
      <c r="P401" s="319">
        <f t="shared" si="72"/>
        <v>567</v>
      </c>
      <c r="Q401" s="319">
        <f t="shared" si="72"/>
        <v>6</v>
      </c>
      <c r="R401" s="319">
        <f t="shared" si="72"/>
        <v>1027</v>
      </c>
      <c r="S401" s="319">
        <f t="shared" si="72"/>
        <v>2</v>
      </c>
      <c r="T401" s="144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</row>
    <row r="402" spans="1:49" s="12" customFormat="1" ht="22.5" customHeight="1">
      <c r="A402" s="142" t="s">
        <v>178</v>
      </c>
      <c r="B402" s="143" t="s">
        <v>179</v>
      </c>
      <c r="C402" s="319">
        <f>SUM(C403:C406)</f>
        <v>16</v>
      </c>
      <c r="D402" s="319">
        <f aca="true" t="shared" si="73" ref="D402:S402">SUM(D403:D406)</f>
        <v>207</v>
      </c>
      <c r="E402" s="319">
        <f t="shared" si="73"/>
        <v>6</v>
      </c>
      <c r="F402" s="319">
        <f t="shared" si="73"/>
        <v>9</v>
      </c>
      <c r="G402" s="319">
        <f t="shared" si="73"/>
        <v>2</v>
      </c>
      <c r="H402" s="319">
        <f t="shared" si="73"/>
        <v>18</v>
      </c>
      <c r="I402" s="319">
        <f t="shared" si="73"/>
        <v>3</v>
      </c>
      <c r="J402" s="319">
        <f t="shared" si="73"/>
        <v>43</v>
      </c>
      <c r="K402" s="319">
        <f t="shared" si="73"/>
        <v>4</v>
      </c>
      <c r="L402" s="319">
        <f t="shared" si="73"/>
        <v>104</v>
      </c>
      <c r="M402" s="319">
        <f t="shared" si="73"/>
        <v>1</v>
      </c>
      <c r="N402" s="319">
        <f t="shared" si="73"/>
        <v>33</v>
      </c>
      <c r="O402" s="319">
        <f t="shared" si="73"/>
        <v>0</v>
      </c>
      <c r="P402" s="319">
        <f t="shared" si="73"/>
        <v>0</v>
      </c>
      <c r="Q402" s="319">
        <f t="shared" si="73"/>
        <v>0</v>
      </c>
      <c r="R402" s="319">
        <f t="shared" si="73"/>
        <v>0</v>
      </c>
      <c r="S402" s="319">
        <f t="shared" si="73"/>
        <v>0</v>
      </c>
      <c r="T402" s="144"/>
      <c r="U402" s="320"/>
      <c r="V402" s="320"/>
      <c r="W402" s="320"/>
      <c r="X402" s="322"/>
      <c r="Y402" s="323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</row>
    <row r="403" spans="1:49" s="9" customFormat="1" ht="22.5" customHeight="1">
      <c r="A403" s="160" t="s">
        <v>760</v>
      </c>
      <c r="B403" s="150" t="s">
        <v>1235</v>
      </c>
      <c r="C403" s="319">
        <f>E403+G403+I403+K403+M403+O403+Q403+S403</f>
        <v>0</v>
      </c>
      <c r="D403" s="319">
        <f>F403+H403+J403+L403+N403+P403+R403</f>
        <v>0</v>
      </c>
      <c r="E403" s="318">
        <v>0</v>
      </c>
      <c r="F403" s="318">
        <v>0</v>
      </c>
      <c r="G403" s="318">
        <v>0</v>
      </c>
      <c r="H403" s="318">
        <v>0</v>
      </c>
      <c r="I403" s="318">
        <v>0</v>
      </c>
      <c r="J403" s="318">
        <v>0</v>
      </c>
      <c r="K403" s="318">
        <v>0</v>
      </c>
      <c r="L403" s="318">
        <v>0</v>
      </c>
      <c r="M403" s="318">
        <v>0</v>
      </c>
      <c r="N403" s="318">
        <v>0</v>
      </c>
      <c r="O403" s="318">
        <v>0</v>
      </c>
      <c r="P403" s="318">
        <v>0</v>
      </c>
      <c r="Q403" s="318">
        <v>0</v>
      </c>
      <c r="R403" s="318">
        <v>0</v>
      </c>
      <c r="S403" s="318">
        <v>0</v>
      </c>
      <c r="T403" s="156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</row>
    <row r="404" spans="1:49" s="9" customFormat="1" ht="22.5" customHeight="1">
      <c r="A404" s="160" t="s">
        <v>761</v>
      </c>
      <c r="B404" s="150" t="s">
        <v>762</v>
      </c>
      <c r="C404" s="319">
        <f>E404+G404+I404+K404+M404+O404+Q404+S404</f>
        <v>12</v>
      </c>
      <c r="D404" s="319">
        <f>F404+H404+J404+L404+N404+P404+R404</f>
        <v>192</v>
      </c>
      <c r="E404" s="318">
        <v>3</v>
      </c>
      <c r="F404" s="318">
        <v>3</v>
      </c>
      <c r="G404" s="318">
        <v>1</v>
      </c>
      <c r="H404" s="318">
        <v>9</v>
      </c>
      <c r="I404" s="318">
        <v>3</v>
      </c>
      <c r="J404" s="318">
        <v>43</v>
      </c>
      <c r="K404" s="318">
        <v>4</v>
      </c>
      <c r="L404" s="318">
        <v>104</v>
      </c>
      <c r="M404" s="318">
        <v>1</v>
      </c>
      <c r="N404" s="318">
        <v>33</v>
      </c>
      <c r="O404" s="318">
        <v>0</v>
      </c>
      <c r="P404" s="318">
        <v>0</v>
      </c>
      <c r="Q404" s="318">
        <v>0</v>
      </c>
      <c r="R404" s="318">
        <v>0</v>
      </c>
      <c r="S404" s="318">
        <v>0</v>
      </c>
      <c r="T404" s="156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</row>
    <row r="405" spans="1:49" s="9" customFormat="1" ht="22.5" customHeight="1">
      <c r="A405" s="160" t="s">
        <v>763</v>
      </c>
      <c r="B405" s="150" t="s">
        <v>764</v>
      </c>
      <c r="C405" s="319">
        <f>E405+G405+I405+K405+M405+O405+Q405+S405</f>
        <v>3</v>
      </c>
      <c r="D405" s="319">
        <f>F405+H405+J405+L405+N405+P405+R405</f>
        <v>13</v>
      </c>
      <c r="E405" s="318">
        <v>2</v>
      </c>
      <c r="F405" s="318">
        <v>4</v>
      </c>
      <c r="G405" s="318">
        <v>1</v>
      </c>
      <c r="H405" s="318">
        <v>9</v>
      </c>
      <c r="I405" s="318">
        <v>0</v>
      </c>
      <c r="J405" s="318">
        <v>0</v>
      </c>
      <c r="K405" s="318">
        <v>0</v>
      </c>
      <c r="L405" s="318">
        <v>0</v>
      </c>
      <c r="M405" s="318">
        <v>0</v>
      </c>
      <c r="N405" s="318">
        <v>0</v>
      </c>
      <c r="O405" s="318">
        <v>0</v>
      </c>
      <c r="P405" s="318">
        <v>0</v>
      </c>
      <c r="Q405" s="318">
        <v>0</v>
      </c>
      <c r="R405" s="318">
        <v>0</v>
      </c>
      <c r="S405" s="318">
        <v>0</v>
      </c>
      <c r="T405" s="156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</row>
    <row r="406" spans="1:49" s="9" customFormat="1" ht="22.5" customHeight="1">
      <c r="A406" s="160" t="s">
        <v>1321</v>
      </c>
      <c r="B406" s="150" t="s">
        <v>1322</v>
      </c>
      <c r="C406" s="319">
        <f>E406+G406+I406+K406+M406+O406+Q406+S406</f>
        <v>1</v>
      </c>
      <c r="D406" s="319">
        <f>F406+H406+J406+L406+N406+P406+R406</f>
        <v>2</v>
      </c>
      <c r="E406" s="318">
        <v>1</v>
      </c>
      <c r="F406" s="318">
        <v>2</v>
      </c>
      <c r="G406" s="318">
        <v>0</v>
      </c>
      <c r="H406" s="318">
        <v>0</v>
      </c>
      <c r="I406" s="318">
        <v>0</v>
      </c>
      <c r="J406" s="318">
        <v>0</v>
      </c>
      <c r="K406" s="318">
        <v>0</v>
      </c>
      <c r="L406" s="318">
        <v>0</v>
      </c>
      <c r="M406" s="318">
        <v>0</v>
      </c>
      <c r="N406" s="318">
        <v>0</v>
      </c>
      <c r="O406" s="318">
        <v>0</v>
      </c>
      <c r="P406" s="318">
        <v>0</v>
      </c>
      <c r="Q406" s="318">
        <v>0</v>
      </c>
      <c r="R406" s="318">
        <v>0</v>
      </c>
      <c r="S406" s="318">
        <v>0</v>
      </c>
      <c r="T406" s="156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</row>
    <row r="407" spans="1:49" s="12" customFormat="1" ht="22.5" customHeight="1">
      <c r="A407" s="142" t="s">
        <v>1188</v>
      </c>
      <c r="B407" s="143" t="s">
        <v>181</v>
      </c>
      <c r="C407" s="319">
        <f>SUM(C408:C417)</f>
        <v>552</v>
      </c>
      <c r="D407" s="319">
        <f aca="true" t="shared" si="74" ref="D407:S407">SUM(D408:D417)</f>
        <v>2988</v>
      </c>
      <c r="E407" s="319">
        <f t="shared" si="74"/>
        <v>370</v>
      </c>
      <c r="F407" s="319">
        <f t="shared" si="74"/>
        <v>872</v>
      </c>
      <c r="G407" s="319">
        <f t="shared" si="74"/>
        <v>121</v>
      </c>
      <c r="H407" s="319">
        <f t="shared" si="74"/>
        <v>785</v>
      </c>
      <c r="I407" s="319">
        <f t="shared" si="74"/>
        <v>45</v>
      </c>
      <c r="J407" s="319">
        <f t="shared" si="74"/>
        <v>563</v>
      </c>
      <c r="K407" s="319">
        <f t="shared" si="74"/>
        <v>8</v>
      </c>
      <c r="L407" s="319">
        <f t="shared" si="74"/>
        <v>183</v>
      </c>
      <c r="M407" s="319">
        <f t="shared" si="74"/>
        <v>3</v>
      </c>
      <c r="N407" s="319">
        <f t="shared" si="74"/>
        <v>126</v>
      </c>
      <c r="O407" s="319">
        <f t="shared" si="74"/>
        <v>1</v>
      </c>
      <c r="P407" s="319">
        <f t="shared" si="74"/>
        <v>50</v>
      </c>
      <c r="Q407" s="319">
        <f t="shared" si="74"/>
        <v>2</v>
      </c>
      <c r="R407" s="319">
        <f t="shared" si="74"/>
        <v>409</v>
      </c>
      <c r="S407" s="319">
        <f t="shared" si="74"/>
        <v>2</v>
      </c>
      <c r="T407" s="144"/>
      <c r="U407" s="320"/>
      <c r="V407" s="320"/>
      <c r="W407" s="320"/>
      <c r="X407" s="322"/>
      <c r="Y407" s="323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</row>
    <row r="408" spans="1:49" s="9" customFormat="1" ht="22.5" customHeight="1">
      <c r="A408" s="160" t="s">
        <v>765</v>
      </c>
      <c r="B408" s="150" t="s">
        <v>1233</v>
      </c>
      <c r="C408" s="319">
        <f aca="true" t="shared" si="75" ref="C408:C417">E408+G408+I408+K408+M408+O408+Q408+S408</f>
        <v>0</v>
      </c>
      <c r="D408" s="319">
        <f aca="true" t="shared" si="76" ref="D408:D417">F408+H408+J408+L408+N408+P408+R408</f>
        <v>0</v>
      </c>
      <c r="E408" s="318">
        <v>0</v>
      </c>
      <c r="F408" s="318">
        <v>0</v>
      </c>
      <c r="G408" s="318">
        <v>0</v>
      </c>
      <c r="H408" s="318">
        <v>0</v>
      </c>
      <c r="I408" s="318">
        <v>0</v>
      </c>
      <c r="J408" s="318">
        <v>0</v>
      </c>
      <c r="K408" s="318">
        <v>0</v>
      </c>
      <c r="L408" s="318">
        <v>0</v>
      </c>
      <c r="M408" s="318">
        <v>0</v>
      </c>
      <c r="N408" s="318">
        <v>0</v>
      </c>
      <c r="O408" s="318">
        <v>0</v>
      </c>
      <c r="P408" s="318">
        <v>0</v>
      </c>
      <c r="Q408" s="318">
        <v>0</v>
      </c>
      <c r="R408" s="318">
        <v>0</v>
      </c>
      <c r="S408" s="318">
        <v>0</v>
      </c>
      <c r="T408" s="156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</row>
    <row r="409" spans="1:49" s="9" customFormat="1" ht="22.5" customHeight="1">
      <c r="A409" s="160" t="s">
        <v>766</v>
      </c>
      <c r="B409" s="178" t="s">
        <v>767</v>
      </c>
      <c r="C409" s="319">
        <f t="shared" si="75"/>
        <v>56</v>
      </c>
      <c r="D409" s="319">
        <f t="shared" si="76"/>
        <v>445</v>
      </c>
      <c r="E409" s="318">
        <v>43</v>
      </c>
      <c r="F409" s="318">
        <v>119</v>
      </c>
      <c r="G409" s="318">
        <v>10</v>
      </c>
      <c r="H409" s="318">
        <v>70</v>
      </c>
      <c r="I409" s="318">
        <v>2</v>
      </c>
      <c r="J409" s="318">
        <v>26</v>
      </c>
      <c r="K409" s="318">
        <v>0</v>
      </c>
      <c r="L409" s="318">
        <v>0</v>
      </c>
      <c r="M409" s="318">
        <v>0</v>
      </c>
      <c r="N409" s="318">
        <v>0</v>
      </c>
      <c r="O409" s="318">
        <v>0</v>
      </c>
      <c r="P409" s="318">
        <v>0</v>
      </c>
      <c r="Q409" s="318">
        <v>1</v>
      </c>
      <c r="R409" s="318">
        <v>230</v>
      </c>
      <c r="S409" s="318">
        <v>0</v>
      </c>
      <c r="T409" s="156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</row>
    <row r="410" spans="1:49" s="9" customFormat="1" ht="22.5" customHeight="1">
      <c r="A410" s="160" t="s">
        <v>768</v>
      </c>
      <c r="B410" s="150" t="s">
        <v>769</v>
      </c>
      <c r="C410" s="319">
        <f t="shared" si="75"/>
        <v>78</v>
      </c>
      <c r="D410" s="319">
        <f t="shared" si="76"/>
        <v>243</v>
      </c>
      <c r="E410" s="318">
        <v>64</v>
      </c>
      <c r="F410" s="318">
        <v>154</v>
      </c>
      <c r="G410" s="318">
        <v>14</v>
      </c>
      <c r="H410" s="318">
        <v>89</v>
      </c>
      <c r="I410" s="318">
        <v>0</v>
      </c>
      <c r="J410" s="318">
        <v>0</v>
      </c>
      <c r="K410" s="318">
        <v>0</v>
      </c>
      <c r="L410" s="318">
        <v>0</v>
      </c>
      <c r="M410" s="318">
        <v>0</v>
      </c>
      <c r="N410" s="318">
        <v>0</v>
      </c>
      <c r="O410" s="318">
        <v>0</v>
      </c>
      <c r="P410" s="318">
        <v>0</v>
      </c>
      <c r="Q410" s="318">
        <v>0</v>
      </c>
      <c r="R410" s="318">
        <v>0</v>
      </c>
      <c r="S410" s="318">
        <v>0</v>
      </c>
      <c r="T410" s="156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</row>
    <row r="411" spans="1:49" s="9" customFormat="1" ht="22.5" customHeight="1">
      <c r="A411" s="160" t="s">
        <v>770</v>
      </c>
      <c r="B411" s="150" t="s">
        <v>771</v>
      </c>
      <c r="C411" s="319">
        <f t="shared" si="75"/>
        <v>23</v>
      </c>
      <c r="D411" s="319">
        <f t="shared" si="76"/>
        <v>46</v>
      </c>
      <c r="E411" s="318">
        <v>20</v>
      </c>
      <c r="F411" s="318">
        <v>27</v>
      </c>
      <c r="G411" s="318">
        <v>3</v>
      </c>
      <c r="H411" s="318">
        <v>19</v>
      </c>
      <c r="I411" s="318">
        <v>0</v>
      </c>
      <c r="J411" s="318">
        <v>0</v>
      </c>
      <c r="K411" s="318">
        <v>0</v>
      </c>
      <c r="L411" s="318">
        <v>0</v>
      </c>
      <c r="M411" s="318">
        <v>0</v>
      </c>
      <c r="N411" s="318">
        <v>0</v>
      </c>
      <c r="O411" s="318">
        <v>0</v>
      </c>
      <c r="P411" s="318">
        <v>0</v>
      </c>
      <c r="Q411" s="318">
        <v>0</v>
      </c>
      <c r="R411" s="318">
        <v>0</v>
      </c>
      <c r="S411" s="318">
        <v>0</v>
      </c>
      <c r="T411" s="156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</row>
    <row r="412" spans="1:49" s="9" customFormat="1" ht="22.5" customHeight="1">
      <c r="A412" s="189" t="s">
        <v>1256</v>
      </c>
      <c r="B412" s="178" t="s">
        <v>772</v>
      </c>
      <c r="C412" s="319">
        <f t="shared" si="75"/>
        <v>198</v>
      </c>
      <c r="D412" s="319">
        <f t="shared" si="76"/>
        <v>1159</v>
      </c>
      <c r="E412" s="318">
        <v>104</v>
      </c>
      <c r="F412" s="318">
        <v>266</v>
      </c>
      <c r="G412" s="318">
        <v>60</v>
      </c>
      <c r="H412" s="318">
        <v>394</v>
      </c>
      <c r="I412" s="318">
        <v>27</v>
      </c>
      <c r="J412" s="318">
        <v>340</v>
      </c>
      <c r="K412" s="318">
        <v>5</v>
      </c>
      <c r="L412" s="318">
        <v>113</v>
      </c>
      <c r="M412" s="318">
        <v>1</v>
      </c>
      <c r="N412" s="318">
        <v>46</v>
      </c>
      <c r="O412" s="318">
        <v>0</v>
      </c>
      <c r="P412" s="318">
        <v>0</v>
      </c>
      <c r="Q412" s="318">
        <v>0</v>
      </c>
      <c r="R412" s="318">
        <v>0</v>
      </c>
      <c r="S412" s="318">
        <v>1</v>
      </c>
      <c r="T412" s="156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</row>
    <row r="413" spans="1:49" s="9" customFormat="1" ht="22.5" customHeight="1">
      <c r="A413" s="160" t="s">
        <v>773</v>
      </c>
      <c r="B413" s="150" t="s">
        <v>774</v>
      </c>
      <c r="C413" s="319">
        <f t="shared" si="75"/>
        <v>24</v>
      </c>
      <c r="D413" s="319">
        <f t="shared" si="76"/>
        <v>123</v>
      </c>
      <c r="E413" s="318">
        <v>20</v>
      </c>
      <c r="F413" s="318">
        <v>48</v>
      </c>
      <c r="G413" s="318">
        <v>1</v>
      </c>
      <c r="H413" s="318">
        <v>5</v>
      </c>
      <c r="I413" s="318">
        <v>1</v>
      </c>
      <c r="J413" s="318">
        <v>10</v>
      </c>
      <c r="K413" s="318">
        <v>1</v>
      </c>
      <c r="L413" s="318">
        <v>22</v>
      </c>
      <c r="M413" s="318">
        <v>1</v>
      </c>
      <c r="N413" s="318">
        <v>38</v>
      </c>
      <c r="O413" s="318">
        <v>0</v>
      </c>
      <c r="P413" s="318">
        <v>0</v>
      </c>
      <c r="Q413" s="318">
        <v>0</v>
      </c>
      <c r="R413" s="318">
        <v>0</v>
      </c>
      <c r="S413" s="318">
        <v>0</v>
      </c>
      <c r="T413" s="156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</row>
    <row r="414" spans="1:49" s="9" customFormat="1" ht="22.5" customHeight="1">
      <c r="A414" s="160" t="s">
        <v>775</v>
      </c>
      <c r="B414" s="150" t="s">
        <v>776</v>
      </c>
      <c r="C414" s="319">
        <f t="shared" si="75"/>
        <v>68</v>
      </c>
      <c r="D414" s="319">
        <f t="shared" si="76"/>
        <v>241</v>
      </c>
      <c r="E414" s="318">
        <v>50</v>
      </c>
      <c r="F414" s="318">
        <v>100</v>
      </c>
      <c r="G414" s="318">
        <v>15</v>
      </c>
      <c r="H414" s="318">
        <v>99</v>
      </c>
      <c r="I414" s="318">
        <v>3</v>
      </c>
      <c r="J414" s="318">
        <v>42</v>
      </c>
      <c r="K414" s="318">
        <v>0</v>
      </c>
      <c r="L414" s="318">
        <v>0</v>
      </c>
      <c r="M414" s="318">
        <v>0</v>
      </c>
      <c r="N414" s="318">
        <v>0</v>
      </c>
      <c r="O414" s="318">
        <v>0</v>
      </c>
      <c r="P414" s="318">
        <v>0</v>
      </c>
      <c r="Q414" s="318">
        <v>0</v>
      </c>
      <c r="R414" s="318">
        <v>0</v>
      </c>
      <c r="S414" s="318">
        <v>0</v>
      </c>
      <c r="T414" s="156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</row>
    <row r="415" spans="1:49" s="9" customFormat="1" ht="22.5" customHeight="1">
      <c r="A415" s="160" t="s">
        <v>777</v>
      </c>
      <c r="B415" s="150" t="s">
        <v>778</v>
      </c>
      <c r="C415" s="319">
        <f t="shared" si="75"/>
        <v>1</v>
      </c>
      <c r="D415" s="319">
        <f t="shared" si="76"/>
        <v>1</v>
      </c>
      <c r="E415" s="318">
        <v>1</v>
      </c>
      <c r="F415" s="318">
        <v>1</v>
      </c>
      <c r="G415" s="318">
        <v>0</v>
      </c>
      <c r="H415" s="318">
        <v>0</v>
      </c>
      <c r="I415" s="318">
        <v>0</v>
      </c>
      <c r="J415" s="318">
        <v>0</v>
      </c>
      <c r="K415" s="318">
        <v>0</v>
      </c>
      <c r="L415" s="318">
        <v>0</v>
      </c>
      <c r="M415" s="318">
        <v>0</v>
      </c>
      <c r="N415" s="318">
        <v>0</v>
      </c>
      <c r="O415" s="318">
        <v>0</v>
      </c>
      <c r="P415" s="318">
        <v>0</v>
      </c>
      <c r="Q415" s="318">
        <v>0</v>
      </c>
      <c r="R415" s="318">
        <v>0</v>
      </c>
      <c r="S415" s="318">
        <v>0</v>
      </c>
      <c r="T415" s="156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</row>
    <row r="416" spans="1:49" s="9" customFormat="1" ht="22.5" customHeight="1">
      <c r="A416" s="189" t="s">
        <v>1257</v>
      </c>
      <c r="B416" s="178" t="s">
        <v>779</v>
      </c>
      <c r="C416" s="319">
        <f t="shared" si="75"/>
        <v>47</v>
      </c>
      <c r="D416" s="319">
        <f t="shared" si="76"/>
        <v>186</v>
      </c>
      <c r="E416" s="318">
        <v>35</v>
      </c>
      <c r="F416" s="318">
        <v>72</v>
      </c>
      <c r="G416" s="318">
        <v>6</v>
      </c>
      <c r="H416" s="318">
        <v>34</v>
      </c>
      <c r="I416" s="318">
        <v>3</v>
      </c>
      <c r="J416" s="318">
        <v>32</v>
      </c>
      <c r="K416" s="318">
        <v>2</v>
      </c>
      <c r="L416" s="318">
        <v>48</v>
      </c>
      <c r="M416" s="318">
        <v>0</v>
      </c>
      <c r="N416" s="318">
        <v>0</v>
      </c>
      <c r="O416" s="318">
        <v>0</v>
      </c>
      <c r="P416" s="318">
        <v>0</v>
      </c>
      <c r="Q416" s="318">
        <v>0</v>
      </c>
      <c r="R416" s="318">
        <v>0</v>
      </c>
      <c r="S416" s="318">
        <v>1</v>
      </c>
      <c r="T416" s="156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</row>
    <row r="417" spans="1:49" s="9" customFormat="1" ht="22.5" customHeight="1">
      <c r="A417" s="189" t="s">
        <v>1258</v>
      </c>
      <c r="B417" s="178" t="s">
        <v>780</v>
      </c>
      <c r="C417" s="319">
        <f t="shared" si="75"/>
        <v>57</v>
      </c>
      <c r="D417" s="319">
        <f t="shared" si="76"/>
        <v>544</v>
      </c>
      <c r="E417" s="318">
        <v>33</v>
      </c>
      <c r="F417" s="318">
        <v>85</v>
      </c>
      <c r="G417" s="318">
        <v>12</v>
      </c>
      <c r="H417" s="318">
        <v>75</v>
      </c>
      <c r="I417" s="318">
        <v>9</v>
      </c>
      <c r="J417" s="318">
        <v>113</v>
      </c>
      <c r="K417" s="318">
        <v>0</v>
      </c>
      <c r="L417" s="318">
        <v>0</v>
      </c>
      <c r="M417" s="318">
        <v>1</v>
      </c>
      <c r="N417" s="318">
        <v>42</v>
      </c>
      <c r="O417" s="318">
        <v>1</v>
      </c>
      <c r="P417" s="318">
        <v>50</v>
      </c>
      <c r="Q417" s="318">
        <v>1</v>
      </c>
      <c r="R417" s="318">
        <v>179</v>
      </c>
      <c r="S417" s="318">
        <v>0</v>
      </c>
      <c r="T417" s="156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</row>
    <row r="418" spans="1:49" s="12" customFormat="1" ht="22.5" customHeight="1">
      <c r="A418" s="142" t="s">
        <v>1189</v>
      </c>
      <c r="B418" s="143" t="s">
        <v>183</v>
      </c>
      <c r="C418" s="319">
        <f aca="true" t="shared" si="77" ref="C418:S418">SUM(C426:C427)</f>
        <v>45</v>
      </c>
      <c r="D418" s="319">
        <f t="shared" si="77"/>
        <v>570</v>
      </c>
      <c r="E418" s="319">
        <f t="shared" si="77"/>
        <v>14</v>
      </c>
      <c r="F418" s="319">
        <f t="shared" si="77"/>
        <v>37</v>
      </c>
      <c r="G418" s="319">
        <f t="shared" si="77"/>
        <v>14</v>
      </c>
      <c r="H418" s="319">
        <f t="shared" si="77"/>
        <v>90</v>
      </c>
      <c r="I418" s="319">
        <f t="shared" si="77"/>
        <v>12</v>
      </c>
      <c r="J418" s="319">
        <f t="shared" si="77"/>
        <v>161</v>
      </c>
      <c r="K418" s="319">
        <f t="shared" si="77"/>
        <v>3</v>
      </c>
      <c r="L418" s="319">
        <f t="shared" si="77"/>
        <v>69</v>
      </c>
      <c r="M418" s="319">
        <f t="shared" si="77"/>
        <v>0</v>
      </c>
      <c r="N418" s="319">
        <f t="shared" si="77"/>
        <v>0</v>
      </c>
      <c r="O418" s="319">
        <f t="shared" si="77"/>
        <v>1</v>
      </c>
      <c r="P418" s="319">
        <f t="shared" si="77"/>
        <v>73</v>
      </c>
      <c r="Q418" s="319">
        <f t="shared" si="77"/>
        <v>1</v>
      </c>
      <c r="R418" s="319">
        <f t="shared" si="77"/>
        <v>140</v>
      </c>
      <c r="S418" s="319">
        <f t="shared" si="77"/>
        <v>0</v>
      </c>
      <c r="T418" s="144"/>
      <c r="U418" s="320"/>
      <c r="V418" s="320"/>
      <c r="W418" s="320"/>
      <c r="X418" s="322"/>
      <c r="Y418" s="323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</row>
    <row r="419" spans="1:49" s="177" customFormat="1" ht="6" customHeight="1" thickBot="1">
      <c r="A419" s="171"/>
      <c r="B419" s="172"/>
      <c r="C419" s="173"/>
      <c r="D419" s="174"/>
      <c r="E419" s="173"/>
      <c r="F419" s="173"/>
      <c r="G419" s="173"/>
      <c r="H419" s="173"/>
      <c r="I419" s="175"/>
      <c r="J419" s="173"/>
      <c r="K419" s="173"/>
      <c r="L419" s="173"/>
      <c r="M419" s="173"/>
      <c r="N419" s="173"/>
      <c r="O419" s="173"/>
      <c r="P419" s="173"/>
      <c r="Q419" s="173"/>
      <c r="R419" s="173"/>
      <c r="S419" s="180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6"/>
      <c r="AG419" s="176"/>
      <c r="AH419" s="176"/>
      <c r="AI419" s="176"/>
      <c r="AJ419" s="176"/>
      <c r="AK419" s="176"/>
      <c r="AL419" s="176"/>
      <c r="AM419" s="176"/>
      <c r="AN419" s="176"/>
      <c r="AO419" s="176"/>
      <c r="AP419" s="176"/>
      <c r="AQ419" s="176"/>
      <c r="AR419" s="176"/>
      <c r="AS419" s="176"/>
      <c r="AT419" s="176"/>
      <c r="AU419" s="176"/>
      <c r="AV419" s="176"/>
      <c r="AW419" s="176"/>
    </row>
    <row r="420" spans="1:49" s="9" customFormat="1" ht="7.5" customHeight="1">
      <c r="A420" s="32"/>
      <c r="B420" s="32"/>
      <c r="C420" s="155"/>
      <c r="D420" s="158"/>
      <c r="E420" s="155"/>
      <c r="F420" s="155"/>
      <c r="G420" s="155"/>
      <c r="H420" s="155"/>
      <c r="I420" s="159"/>
      <c r="J420" s="155"/>
      <c r="K420" s="155"/>
      <c r="L420" s="155"/>
      <c r="M420" s="155"/>
      <c r="N420" s="155"/>
      <c r="O420" s="155"/>
      <c r="P420" s="155"/>
      <c r="Q420" s="155"/>
      <c r="R420" s="155"/>
      <c r="S420" s="48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</row>
    <row r="421" spans="1:19" s="119" customFormat="1" ht="21.75" customHeight="1">
      <c r="A421" s="426" t="s">
        <v>1337</v>
      </c>
      <c r="B421" s="426"/>
      <c r="C421" s="426"/>
      <c r="D421" s="426"/>
      <c r="E421" s="426"/>
      <c r="F421" s="426"/>
      <c r="G421" s="426"/>
      <c r="H421" s="426"/>
      <c r="I421" s="426"/>
      <c r="J421" s="426"/>
      <c r="K421" s="426"/>
      <c r="L421" s="426"/>
      <c r="M421" s="426"/>
      <c r="N421" s="426"/>
      <c r="O421" s="426"/>
      <c r="P421" s="426"/>
      <c r="Q421" s="426"/>
      <c r="R421" s="426"/>
      <c r="S421" s="426"/>
    </row>
    <row r="422" spans="1:18" ht="12" customHeight="1" thickBot="1">
      <c r="A422" s="120"/>
      <c r="B422" s="120"/>
      <c r="C422" s="121"/>
      <c r="D422" s="122"/>
      <c r="E422" s="121"/>
      <c r="F422" s="121"/>
      <c r="G422" s="121"/>
      <c r="H422" s="121"/>
      <c r="I422" s="123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1:49" s="9" customFormat="1" ht="24" customHeight="1">
      <c r="A423" s="418" t="s">
        <v>975</v>
      </c>
      <c r="B423" s="419"/>
      <c r="C423" s="126" t="s">
        <v>976</v>
      </c>
      <c r="D423" s="127"/>
      <c r="E423" s="422" t="s">
        <v>977</v>
      </c>
      <c r="F423" s="423"/>
      <c r="G423" s="416" t="s">
        <v>978</v>
      </c>
      <c r="H423" s="417"/>
      <c r="I423" s="427" t="s">
        <v>979</v>
      </c>
      <c r="J423" s="428"/>
      <c r="K423" s="422" t="s">
        <v>980</v>
      </c>
      <c r="L423" s="423"/>
      <c r="M423" s="422" t="s">
        <v>981</v>
      </c>
      <c r="N423" s="423"/>
      <c r="O423" s="422" t="s">
        <v>982</v>
      </c>
      <c r="P423" s="423"/>
      <c r="Q423" s="131" t="s">
        <v>983</v>
      </c>
      <c r="R423" s="132"/>
      <c r="S423" s="133" t="s">
        <v>48</v>
      </c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</row>
    <row r="424" spans="1:49" s="9" customFormat="1" ht="24.75" customHeight="1">
      <c r="A424" s="420"/>
      <c r="B424" s="421"/>
      <c r="C424" s="129" t="s">
        <v>984</v>
      </c>
      <c r="D424" s="135" t="s">
        <v>985</v>
      </c>
      <c r="E424" s="136" t="s">
        <v>984</v>
      </c>
      <c r="F424" s="135" t="s">
        <v>985</v>
      </c>
      <c r="G424" s="136" t="s">
        <v>984</v>
      </c>
      <c r="H424" s="137" t="s">
        <v>985</v>
      </c>
      <c r="I424" s="130" t="s">
        <v>984</v>
      </c>
      <c r="J424" s="128" t="s">
        <v>985</v>
      </c>
      <c r="K424" s="136" t="s">
        <v>984</v>
      </c>
      <c r="L424" s="135" t="s">
        <v>985</v>
      </c>
      <c r="M424" s="136" t="s">
        <v>984</v>
      </c>
      <c r="N424" s="135" t="s">
        <v>985</v>
      </c>
      <c r="O424" s="136" t="s">
        <v>984</v>
      </c>
      <c r="P424" s="135" t="s">
        <v>985</v>
      </c>
      <c r="Q424" s="136" t="s">
        <v>984</v>
      </c>
      <c r="R424" s="137" t="s">
        <v>985</v>
      </c>
      <c r="S424" s="56" t="s">
        <v>49</v>
      </c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</row>
    <row r="425" spans="1:49" s="9" customFormat="1" ht="6" customHeight="1">
      <c r="A425" s="15"/>
      <c r="B425" s="185"/>
      <c r="C425" s="186"/>
      <c r="D425" s="187"/>
      <c r="E425" s="186"/>
      <c r="F425" s="187"/>
      <c r="G425" s="186"/>
      <c r="H425" s="187"/>
      <c r="I425" s="188"/>
      <c r="J425" s="186"/>
      <c r="K425" s="186"/>
      <c r="L425" s="187"/>
      <c r="M425" s="186"/>
      <c r="N425" s="187"/>
      <c r="O425" s="186"/>
      <c r="P425" s="187"/>
      <c r="Q425" s="186"/>
      <c r="R425" s="187"/>
      <c r="S425" s="48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</row>
    <row r="426" spans="1:49" s="9" customFormat="1" ht="22.5" customHeight="1">
      <c r="A426" s="160" t="s">
        <v>781</v>
      </c>
      <c r="B426" s="150" t="s">
        <v>1233</v>
      </c>
      <c r="C426" s="319">
        <f aca="true" t="shared" si="78" ref="C426:C431">E426+G426+I426+K426+M426+O426+Q426+S426</f>
        <v>0</v>
      </c>
      <c r="D426" s="319">
        <f aca="true" t="shared" si="79" ref="D426:D431">F426+H426+J426+L426+N426+P426+R426</f>
        <v>0</v>
      </c>
      <c r="E426" s="318">
        <v>0</v>
      </c>
      <c r="F426" s="318">
        <v>0</v>
      </c>
      <c r="G426" s="318">
        <v>0</v>
      </c>
      <c r="H426" s="318">
        <v>0</v>
      </c>
      <c r="I426" s="318">
        <v>0</v>
      </c>
      <c r="J426" s="318">
        <v>0</v>
      </c>
      <c r="K426" s="318">
        <v>0</v>
      </c>
      <c r="L426" s="318">
        <v>0</v>
      </c>
      <c r="M426" s="318">
        <v>0</v>
      </c>
      <c r="N426" s="318">
        <v>0</v>
      </c>
      <c r="O426" s="318">
        <v>0</v>
      </c>
      <c r="P426" s="318">
        <v>0</v>
      </c>
      <c r="Q426" s="318">
        <v>0</v>
      </c>
      <c r="R426" s="318">
        <v>0</v>
      </c>
      <c r="S426" s="318">
        <v>0</v>
      </c>
      <c r="T426" s="156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</row>
    <row r="427" spans="1:49" s="9" customFormat="1" ht="22.5" customHeight="1">
      <c r="A427" s="160" t="s">
        <v>782</v>
      </c>
      <c r="B427" s="150" t="s">
        <v>783</v>
      </c>
      <c r="C427" s="319">
        <f t="shared" si="78"/>
        <v>45</v>
      </c>
      <c r="D427" s="319">
        <f t="shared" si="79"/>
        <v>570</v>
      </c>
      <c r="E427" s="318">
        <v>14</v>
      </c>
      <c r="F427" s="318">
        <v>37</v>
      </c>
      <c r="G427" s="318">
        <v>14</v>
      </c>
      <c r="H427" s="318">
        <v>90</v>
      </c>
      <c r="I427" s="318">
        <v>12</v>
      </c>
      <c r="J427" s="318">
        <v>161</v>
      </c>
      <c r="K427" s="318">
        <v>3</v>
      </c>
      <c r="L427" s="318">
        <v>69</v>
      </c>
      <c r="M427" s="318">
        <v>0</v>
      </c>
      <c r="N427" s="318">
        <v>0</v>
      </c>
      <c r="O427" s="318">
        <v>1</v>
      </c>
      <c r="P427" s="318">
        <v>73</v>
      </c>
      <c r="Q427" s="318">
        <v>1</v>
      </c>
      <c r="R427" s="318">
        <v>140</v>
      </c>
      <c r="S427" s="318">
        <v>0</v>
      </c>
      <c r="T427" s="156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</row>
    <row r="428" spans="1:49" s="12" customFormat="1" ht="22.5" customHeight="1">
      <c r="A428" s="142" t="s">
        <v>1190</v>
      </c>
      <c r="B428" s="143" t="s">
        <v>185</v>
      </c>
      <c r="C428" s="319">
        <f aca="true" t="shared" si="80" ref="C428:S428">SUM(C429:C431,C432:C436)</f>
        <v>399</v>
      </c>
      <c r="D428" s="319">
        <f t="shared" si="80"/>
        <v>3061</v>
      </c>
      <c r="E428" s="319">
        <f t="shared" si="80"/>
        <v>260</v>
      </c>
      <c r="F428" s="319">
        <f t="shared" si="80"/>
        <v>542</v>
      </c>
      <c r="G428" s="319">
        <f t="shared" si="80"/>
        <v>72</v>
      </c>
      <c r="H428" s="319">
        <f t="shared" si="80"/>
        <v>472</v>
      </c>
      <c r="I428" s="319">
        <f t="shared" si="80"/>
        <v>37</v>
      </c>
      <c r="J428" s="319">
        <f t="shared" si="80"/>
        <v>508</v>
      </c>
      <c r="K428" s="319">
        <f t="shared" si="80"/>
        <v>13</v>
      </c>
      <c r="L428" s="319">
        <f t="shared" si="80"/>
        <v>305</v>
      </c>
      <c r="M428" s="319">
        <f t="shared" si="80"/>
        <v>8</v>
      </c>
      <c r="N428" s="319">
        <f t="shared" si="80"/>
        <v>312</v>
      </c>
      <c r="O428" s="319">
        <f t="shared" si="80"/>
        <v>6</v>
      </c>
      <c r="P428" s="319">
        <f t="shared" si="80"/>
        <v>444</v>
      </c>
      <c r="Q428" s="319">
        <f t="shared" si="80"/>
        <v>3</v>
      </c>
      <c r="R428" s="319">
        <f t="shared" si="80"/>
        <v>478</v>
      </c>
      <c r="S428" s="319">
        <f t="shared" si="80"/>
        <v>0</v>
      </c>
      <c r="T428" s="144"/>
      <c r="U428" s="320"/>
      <c r="V428" s="320"/>
      <c r="W428" s="320"/>
      <c r="X428" s="322"/>
      <c r="Y428" s="323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</row>
    <row r="429" spans="1:49" s="9" customFormat="1" ht="22.5" customHeight="1">
      <c r="A429" s="160" t="s">
        <v>784</v>
      </c>
      <c r="B429" s="150" t="s">
        <v>1233</v>
      </c>
      <c r="C429" s="319">
        <f t="shared" si="78"/>
        <v>3</v>
      </c>
      <c r="D429" s="319">
        <f t="shared" si="79"/>
        <v>28</v>
      </c>
      <c r="E429" s="318">
        <v>2</v>
      </c>
      <c r="F429" s="318">
        <v>3</v>
      </c>
      <c r="G429" s="318">
        <v>0</v>
      </c>
      <c r="H429" s="318">
        <v>0</v>
      </c>
      <c r="I429" s="318">
        <v>0</v>
      </c>
      <c r="J429" s="318">
        <v>0</v>
      </c>
      <c r="K429" s="318">
        <v>1</v>
      </c>
      <c r="L429" s="318">
        <v>25</v>
      </c>
      <c r="M429" s="318">
        <v>0</v>
      </c>
      <c r="N429" s="318">
        <v>0</v>
      </c>
      <c r="O429" s="318">
        <v>0</v>
      </c>
      <c r="P429" s="318">
        <v>0</v>
      </c>
      <c r="Q429" s="318">
        <v>0</v>
      </c>
      <c r="R429" s="318">
        <v>0</v>
      </c>
      <c r="S429" s="318">
        <v>0</v>
      </c>
      <c r="T429" s="156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</row>
    <row r="430" spans="1:49" s="9" customFormat="1" ht="22.5" customHeight="1">
      <c r="A430" s="160" t="s">
        <v>785</v>
      </c>
      <c r="B430" s="150" t="s">
        <v>786</v>
      </c>
      <c r="C430" s="319">
        <f t="shared" si="78"/>
        <v>30</v>
      </c>
      <c r="D430" s="319">
        <f t="shared" si="79"/>
        <v>145</v>
      </c>
      <c r="E430" s="318">
        <v>16</v>
      </c>
      <c r="F430" s="318">
        <v>42</v>
      </c>
      <c r="G430" s="318">
        <v>12</v>
      </c>
      <c r="H430" s="318">
        <v>82</v>
      </c>
      <c r="I430" s="318">
        <v>2</v>
      </c>
      <c r="J430" s="318">
        <v>21</v>
      </c>
      <c r="K430" s="318">
        <v>0</v>
      </c>
      <c r="L430" s="318">
        <v>0</v>
      </c>
      <c r="M430" s="318">
        <v>0</v>
      </c>
      <c r="N430" s="318">
        <v>0</v>
      </c>
      <c r="O430" s="318">
        <v>0</v>
      </c>
      <c r="P430" s="318">
        <v>0</v>
      </c>
      <c r="Q430" s="318">
        <v>0</v>
      </c>
      <c r="R430" s="318">
        <v>0</v>
      </c>
      <c r="S430" s="318">
        <v>0</v>
      </c>
      <c r="T430" s="156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</row>
    <row r="431" spans="1:49" s="9" customFormat="1" ht="22.5" customHeight="1">
      <c r="A431" s="189" t="s">
        <v>1255</v>
      </c>
      <c r="B431" s="178" t="s">
        <v>787</v>
      </c>
      <c r="C431" s="319">
        <f t="shared" si="78"/>
        <v>265</v>
      </c>
      <c r="D431" s="319">
        <f t="shared" si="79"/>
        <v>1863</v>
      </c>
      <c r="E431" s="318">
        <v>186</v>
      </c>
      <c r="F431" s="318">
        <v>370</v>
      </c>
      <c r="G431" s="318">
        <v>37</v>
      </c>
      <c r="H431" s="318">
        <v>234</v>
      </c>
      <c r="I431" s="318">
        <v>25</v>
      </c>
      <c r="J431" s="318">
        <v>355</v>
      </c>
      <c r="K431" s="318">
        <v>7</v>
      </c>
      <c r="L431" s="318">
        <v>167</v>
      </c>
      <c r="M431" s="318">
        <v>5</v>
      </c>
      <c r="N431" s="318">
        <v>200</v>
      </c>
      <c r="O431" s="318">
        <v>4</v>
      </c>
      <c r="P431" s="318">
        <v>319</v>
      </c>
      <c r="Q431" s="318">
        <v>1</v>
      </c>
      <c r="R431" s="318">
        <v>218</v>
      </c>
      <c r="S431" s="318">
        <v>0</v>
      </c>
      <c r="T431" s="156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</row>
    <row r="432" spans="1:49" s="9" customFormat="1" ht="22.5" customHeight="1">
      <c r="A432" s="160" t="s">
        <v>788</v>
      </c>
      <c r="B432" s="150" t="s">
        <v>789</v>
      </c>
      <c r="C432" s="319">
        <f aca="true" t="shared" si="81" ref="C432:C437">E432+G432+I432+K432+M432+O432+Q432+S432</f>
        <v>25</v>
      </c>
      <c r="D432" s="319">
        <f aca="true" t="shared" si="82" ref="D432:D437">F432+H432+J432+L432+N432+P432+R432</f>
        <v>389</v>
      </c>
      <c r="E432" s="318">
        <v>13</v>
      </c>
      <c r="F432" s="318">
        <v>28</v>
      </c>
      <c r="G432" s="318">
        <v>5</v>
      </c>
      <c r="H432" s="318">
        <v>37</v>
      </c>
      <c r="I432" s="318">
        <v>2</v>
      </c>
      <c r="J432" s="318">
        <v>32</v>
      </c>
      <c r="K432" s="318">
        <v>2</v>
      </c>
      <c r="L432" s="318">
        <v>42</v>
      </c>
      <c r="M432" s="318">
        <v>1</v>
      </c>
      <c r="N432" s="318">
        <v>47</v>
      </c>
      <c r="O432" s="318">
        <v>1</v>
      </c>
      <c r="P432" s="318">
        <v>75</v>
      </c>
      <c r="Q432" s="318">
        <v>1</v>
      </c>
      <c r="R432" s="318">
        <v>128</v>
      </c>
      <c r="S432" s="318">
        <v>0</v>
      </c>
      <c r="T432" s="156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</row>
    <row r="433" spans="1:49" s="9" customFormat="1" ht="22.5" customHeight="1">
      <c r="A433" s="160" t="s">
        <v>790</v>
      </c>
      <c r="B433" s="150" t="s">
        <v>791</v>
      </c>
      <c r="C433" s="319">
        <f t="shared" si="81"/>
        <v>9</v>
      </c>
      <c r="D433" s="319">
        <f t="shared" si="82"/>
        <v>44</v>
      </c>
      <c r="E433" s="318">
        <v>5</v>
      </c>
      <c r="F433" s="318">
        <v>12</v>
      </c>
      <c r="G433" s="318">
        <v>3</v>
      </c>
      <c r="H433" s="318">
        <v>19</v>
      </c>
      <c r="I433" s="318">
        <v>1</v>
      </c>
      <c r="J433" s="318">
        <v>13</v>
      </c>
      <c r="K433" s="318">
        <v>0</v>
      </c>
      <c r="L433" s="318">
        <v>0</v>
      </c>
      <c r="M433" s="318">
        <v>0</v>
      </c>
      <c r="N433" s="318">
        <v>0</v>
      </c>
      <c r="O433" s="318">
        <v>0</v>
      </c>
      <c r="P433" s="318">
        <v>0</v>
      </c>
      <c r="Q433" s="318">
        <v>0</v>
      </c>
      <c r="R433" s="318">
        <v>0</v>
      </c>
      <c r="S433" s="318">
        <v>0</v>
      </c>
      <c r="T433" s="156"/>
      <c r="U433" s="156"/>
      <c r="V433" s="156"/>
      <c r="W433" s="156"/>
      <c r="X433" s="156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</row>
    <row r="434" spans="1:49" s="9" customFormat="1" ht="22.5" customHeight="1">
      <c r="A434" s="160" t="s">
        <v>792</v>
      </c>
      <c r="B434" s="150" t="s">
        <v>793</v>
      </c>
      <c r="C434" s="319">
        <f t="shared" si="81"/>
        <v>6</v>
      </c>
      <c r="D434" s="319">
        <f t="shared" si="82"/>
        <v>166</v>
      </c>
      <c r="E434" s="318">
        <v>2</v>
      </c>
      <c r="F434" s="318">
        <v>4</v>
      </c>
      <c r="G434" s="318">
        <v>2</v>
      </c>
      <c r="H434" s="318">
        <v>13</v>
      </c>
      <c r="I434" s="318">
        <v>1</v>
      </c>
      <c r="J434" s="318">
        <v>17</v>
      </c>
      <c r="K434" s="318">
        <v>0</v>
      </c>
      <c r="L434" s="318">
        <v>0</v>
      </c>
      <c r="M434" s="318">
        <v>0</v>
      </c>
      <c r="N434" s="318">
        <v>0</v>
      </c>
      <c r="O434" s="318">
        <v>0</v>
      </c>
      <c r="P434" s="318">
        <v>0</v>
      </c>
      <c r="Q434" s="318">
        <v>1</v>
      </c>
      <c r="R434" s="318">
        <v>132</v>
      </c>
      <c r="S434" s="318">
        <v>0</v>
      </c>
      <c r="T434" s="156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</row>
    <row r="435" spans="1:49" s="9" customFormat="1" ht="22.5" customHeight="1">
      <c r="A435" s="160" t="s">
        <v>794</v>
      </c>
      <c r="B435" s="150" t="s">
        <v>795</v>
      </c>
      <c r="C435" s="319">
        <f t="shared" si="81"/>
        <v>41</v>
      </c>
      <c r="D435" s="319">
        <f t="shared" si="82"/>
        <v>238</v>
      </c>
      <c r="E435" s="318">
        <v>26</v>
      </c>
      <c r="F435" s="318">
        <v>62</v>
      </c>
      <c r="G435" s="318">
        <v>8</v>
      </c>
      <c r="H435" s="318">
        <v>53</v>
      </c>
      <c r="I435" s="318">
        <v>4</v>
      </c>
      <c r="J435" s="318">
        <v>44</v>
      </c>
      <c r="K435" s="318">
        <v>2</v>
      </c>
      <c r="L435" s="318">
        <v>47</v>
      </c>
      <c r="M435" s="318">
        <v>1</v>
      </c>
      <c r="N435" s="318">
        <v>32</v>
      </c>
      <c r="O435" s="318">
        <v>0</v>
      </c>
      <c r="P435" s="318">
        <v>0</v>
      </c>
      <c r="Q435" s="318">
        <v>0</v>
      </c>
      <c r="R435" s="318">
        <v>0</v>
      </c>
      <c r="S435" s="318">
        <v>0</v>
      </c>
      <c r="T435" s="156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</row>
    <row r="436" spans="1:49" s="9" customFormat="1" ht="22.5" customHeight="1">
      <c r="A436" s="160" t="s">
        <v>796</v>
      </c>
      <c r="B436" s="150" t="s">
        <v>797</v>
      </c>
      <c r="C436" s="319">
        <f t="shared" si="81"/>
        <v>20</v>
      </c>
      <c r="D436" s="319">
        <f t="shared" si="82"/>
        <v>188</v>
      </c>
      <c r="E436" s="318">
        <v>10</v>
      </c>
      <c r="F436" s="318">
        <v>21</v>
      </c>
      <c r="G436" s="318">
        <v>5</v>
      </c>
      <c r="H436" s="318">
        <v>34</v>
      </c>
      <c r="I436" s="318">
        <v>2</v>
      </c>
      <c r="J436" s="318">
        <v>26</v>
      </c>
      <c r="K436" s="318">
        <v>1</v>
      </c>
      <c r="L436" s="318">
        <v>24</v>
      </c>
      <c r="M436" s="318">
        <v>1</v>
      </c>
      <c r="N436" s="318">
        <v>33</v>
      </c>
      <c r="O436" s="318">
        <v>1</v>
      </c>
      <c r="P436" s="318">
        <v>50</v>
      </c>
      <c r="Q436" s="318">
        <v>0</v>
      </c>
      <c r="R436" s="318">
        <v>0</v>
      </c>
      <c r="S436" s="318">
        <v>0</v>
      </c>
      <c r="T436" s="156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</row>
    <row r="437" spans="1:49" s="12" customFormat="1" ht="22.5" customHeight="1">
      <c r="A437" s="324" t="s">
        <v>1323</v>
      </c>
      <c r="B437" s="326" t="s">
        <v>1324</v>
      </c>
      <c r="C437" s="319">
        <f t="shared" si="81"/>
        <v>5</v>
      </c>
      <c r="D437" s="319">
        <f t="shared" si="82"/>
        <v>15</v>
      </c>
      <c r="E437" s="319">
        <v>4</v>
      </c>
      <c r="F437" s="319">
        <v>10</v>
      </c>
      <c r="G437" s="319">
        <v>1</v>
      </c>
      <c r="H437" s="319">
        <v>5</v>
      </c>
      <c r="I437" s="319">
        <v>0</v>
      </c>
      <c r="J437" s="319">
        <v>0</v>
      </c>
      <c r="K437" s="319">
        <v>0</v>
      </c>
      <c r="L437" s="319">
        <v>0</v>
      </c>
      <c r="M437" s="319">
        <v>0</v>
      </c>
      <c r="N437" s="319">
        <v>0</v>
      </c>
      <c r="O437" s="319">
        <v>0</v>
      </c>
      <c r="P437" s="319">
        <v>0</v>
      </c>
      <c r="Q437" s="319">
        <v>0</v>
      </c>
      <c r="R437" s="319">
        <v>0</v>
      </c>
      <c r="S437" s="319">
        <v>0</v>
      </c>
      <c r="T437" s="144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</row>
    <row r="438" spans="1:49" s="9" customFormat="1" ht="22.5" customHeight="1">
      <c r="A438" s="149"/>
      <c r="B438" s="151"/>
      <c r="C438" s="318"/>
      <c r="D438" s="318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156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</row>
    <row r="439" spans="1:49" s="12" customFormat="1" ht="22.5" customHeight="1">
      <c r="A439" s="142" t="s">
        <v>798</v>
      </c>
      <c r="B439" s="143" t="s">
        <v>1012</v>
      </c>
      <c r="C439" s="319">
        <f aca="true" t="shared" si="83" ref="C439:S439">C440+C446+C456+C460</f>
        <v>2949</v>
      </c>
      <c r="D439" s="319">
        <f t="shared" si="83"/>
        <v>20363</v>
      </c>
      <c r="E439" s="319">
        <f t="shared" si="83"/>
        <v>1859</v>
      </c>
      <c r="F439" s="319">
        <f t="shared" si="83"/>
        <v>3977</v>
      </c>
      <c r="G439" s="319">
        <f t="shared" si="83"/>
        <v>562</v>
      </c>
      <c r="H439" s="319">
        <f t="shared" si="83"/>
        <v>3648</v>
      </c>
      <c r="I439" s="319">
        <f t="shared" si="83"/>
        <v>301</v>
      </c>
      <c r="J439" s="319">
        <f t="shared" si="83"/>
        <v>4141</v>
      </c>
      <c r="K439" s="319">
        <f t="shared" si="83"/>
        <v>115</v>
      </c>
      <c r="L439" s="319">
        <f t="shared" si="83"/>
        <v>2719</v>
      </c>
      <c r="M439" s="319">
        <f t="shared" si="83"/>
        <v>68</v>
      </c>
      <c r="N439" s="319">
        <f t="shared" si="83"/>
        <v>2478</v>
      </c>
      <c r="O439" s="319">
        <f t="shared" si="83"/>
        <v>24</v>
      </c>
      <c r="P439" s="319">
        <f t="shared" si="83"/>
        <v>1530</v>
      </c>
      <c r="Q439" s="319">
        <f t="shared" si="83"/>
        <v>9</v>
      </c>
      <c r="R439" s="319">
        <f t="shared" si="83"/>
        <v>1870</v>
      </c>
      <c r="S439" s="319">
        <f t="shared" si="83"/>
        <v>11</v>
      </c>
      <c r="T439" s="144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</row>
    <row r="440" spans="1:49" s="12" customFormat="1" ht="22.5" customHeight="1">
      <c r="A440" s="142" t="s">
        <v>1191</v>
      </c>
      <c r="B440" s="143" t="s">
        <v>1192</v>
      </c>
      <c r="C440" s="319">
        <f>SUM(C441:C445)</f>
        <v>74</v>
      </c>
      <c r="D440" s="319">
        <f aca="true" t="shared" si="84" ref="D440:S440">SUM(D441:D445)</f>
        <v>1659</v>
      </c>
      <c r="E440" s="319">
        <f t="shared" si="84"/>
        <v>24</v>
      </c>
      <c r="F440" s="319">
        <f t="shared" si="84"/>
        <v>48</v>
      </c>
      <c r="G440" s="319">
        <f t="shared" si="84"/>
        <v>11</v>
      </c>
      <c r="H440" s="319">
        <f t="shared" si="84"/>
        <v>86</v>
      </c>
      <c r="I440" s="319">
        <f t="shared" si="84"/>
        <v>15</v>
      </c>
      <c r="J440" s="319">
        <f t="shared" si="84"/>
        <v>200</v>
      </c>
      <c r="K440" s="319">
        <f t="shared" si="84"/>
        <v>7</v>
      </c>
      <c r="L440" s="319">
        <f t="shared" si="84"/>
        <v>169</v>
      </c>
      <c r="M440" s="319">
        <f t="shared" si="84"/>
        <v>3</v>
      </c>
      <c r="N440" s="319">
        <f t="shared" si="84"/>
        <v>102</v>
      </c>
      <c r="O440" s="319">
        <f t="shared" si="84"/>
        <v>3</v>
      </c>
      <c r="P440" s="319">
        <f t="shared" si="84"/>
        <v>210</v>
      </c>
      <c r="Q440" s="319">
        <f t="shared" si="84"/>
        <v>4</v>
      </c>
      <c r="R440" s="319">
        <f t="shared" si="84"/>
        <v>844</v>
      </c>
      <c r="S440" s="319">
        <f t="shared" si="84"/>
        <v>7</v>
      </c>
      <c r="T440" s="144"/>
      <c r="U440" s="320"/>
      <c r="V440" s="320"/>
      <c r="W440" s="320"/>
      <c r="X440" s="322"/>
      <c r="Y440" s="323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</row>
    <row r="441" spans="1:49" s="9" customFormat="1" ht="22.5" customHeight="1">
      <c r="A441" s="160" t="s">
        <v>799</v>
      </c>
      <c r="B441" s="150" t="s">
        <v>1233</v>
      </c>
      <c r="C441" s="319">
        <f aca="true" t="shared" si="85" ref="C441:C455">E441+G441+I441+K441+M441+O441+Q441+S441</f>
        <v>0</v>
      </c>
      <c r="D441" s="319">
        <f aca="true" t="shared" si="86" ref="D441:D455">F441+H441+J441+L441+N441+P441+R441</f>
        <v>0</v>
      </c>
      <c r="E441" s="318">
        <v>0</v>
      </c>
      <c r="F441" s="318">
        <v>0</v>
      </c>
      <c r="G441" s="318">
        <v>0</v>
      </c>
      <c r="H441" s="318">
        <v>0</v>
      </c>
      <c r="I441" s="318">
        <v>0</v>
      </c>
      <c r="J441" s="318">
        <v>0</v>
      </c>
      <c r="K441" s="318">
        <v>0</v>
      </c>
      <c r="L441" s="318">
        <v>0</v>
      </c>
      <c r="M441" s="318">
        <v>0</v>
      </c>
      <c r="N441" s="318">
        <v>0</v>
      </c>
      <c r="O441" s="318">
        <v>0</v>
      </c>
      <c r="P441" s="318">
        <v>0</v>
      </c>
      <c r="Q441" s="318">
        <v>0</v>
      </c>
      <c r="R441" s="318">
        <v>0</v>
      </c>
      <c r="S441" s="318">
        <v>0</v>
      </c>
      <c r="T441" s="156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</row>
    <row r="442" spans="1:49" s="9" customFormat="1" ht="22.5" customHeight="1">
      <c r="A442" s="160" t="s">
        <v>800</v>
      </c>
      <c r="B442" s="150" t="s">
        <v>801</v>
      </c>
      <c r="C442" s="319">
        <f t="shared" si="85"/>
        <v>66</v>
      </c>
      <c r="D442" s="319">
        <f t="shared" si="86"/>
        <v>1542</v>
      </c>
      <c r="E442" s="318">
        <v>21</v>
      </c>
      <c r="F442" s="318">
        <v>43</v>
      </c>
      <c r="G442" s="318">
        <v>11</v>
      </c>
      <c r="H442" s="318">
        <v>86</v>
      </c>
      <c r="I442" s="318">
        <v>15</v>
      </c>
      <c r="J442" s="318">
        <v>200</v>
      </c>
      <c r="K442" s="318">
        <v>6</v>
      </c>
      <c r="L442" s="318">
        <v>146</v>
      </c>
      <c r="M442" s="318">
        <v>3</v>
      </c>
      <c r="N442" s="318">
        <v>102</v>
      </c>
      <c r="O442" s="318">
        <v>2</v>
      </c>
      <c r="P442" s="318">
        <v>121</v>
      </c>
      <c r="Q442" s="318">
        <v>4</v>
      </c>
      <c r="R442" s="318">
        <v>844</v>
      </c>
      <c r="S442" s="318">
        <v>4</v>
      </c>
      <c r="T442" s="156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</row>
    <row r="443" spans="1:49" s="9" customFormat="1" ht="22.5" customHeight="1">
      <c r="A443" s="160" t="s">
        <v>802</v>
      </c>
      <c r="B443" s="150" t="s">
        <v>803</v>
      </c>
      <c r="C443" s="319">
        <f t="shared" si="85"/>
        <v>1</v>
      </c>
      <c r="D443" s="319">
        <f t="shared" si="86"/>
        <v>3</v>
      </c>
      <c r="E443" s="318">
        <v>1</v>
      </c>
      <c r="F443" s="318">
        <v>3</v>
      </c>
      <c r="G443" s="318">
        <v>0</v>
      </c>
      <c r="H443" s="318">
        <v>0</v>
      </c>
      <c r="I443" s="318">
        <v>0</v>
      </c>
      <c r="J443" s="318">
        <v>0</v>
      </c>
      <c r="K443" s="318">
        <v>0</v>
      </c>
      <c r="L443" s="318">
        <v>0</v>
      </c>
      <c r="M443" s="318">
        <v>0</v>
      </c>
      <c r="N443" s="318">
        <v>0</v>
      </c>
      <c r="O443" s="318">
        <v>0</v>
      </c>
      <c r="P443" s="318">
        <v>0</v>
      </c>
      <c r="Q443" s="318">
        <v>0</v>
      </c>
      <c r="R443" s="318">
        <v>0</v>
      </c>
      <c r="S443" s="318">
        <v>0</v>
      </c>
      <c r="T443" s="156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</row>
    <row r="444" spans="1:49" s="9" customFormat="1" ht="22.5" customHeight="1">
      <c r="A444" s="160" t="s">
        <v>804</v>
      </c>
      <c r="B444" s="150" t="s">
        <v>805</v>
      </c>
      <c r="C444" s="319">
        <f t="shared" si="85"/>
        <v>0</v>
      </c>
      <c r="D444" s="319">
        <f t="shared" si="86"/>
        <v>0</v>
      </c>
      <c r="E444" s="318">
        <v>0</v>
      </c>
      <c r="F444" s="318">
        <v>0</v>
      </c>
      <c r="G444" s="318">
        <v>0</v>
      </c>
      <c r="H444" s="318">
        <v>0</v>
      </c>
      <c r="I444" s="318">
        <v>0</v>
      </c>
      <c r="J444" s="318">
        <v>0</v>
      </c>
      <c r="K444" s="318">
        <v>0</v>
      </c>
      <c r="L444" s="318">
        <v>0</v>
      </c>
      <c r="M444" s="318">
        <v>0</v>
      </c>
      <c r="N444" s="318">
        <v>0</v>
      </c>
      <c r="O444" s="318">
        <v>0</v>
      </c>
      <c r="P444" s="318">
        <v>0</v>
      </c>
      <c r="Q444" s="318">
        <v>0</v>
      </c>
      <c r="R444" s="318">
        <v>0</v>
      </c>
      <c r="S444" s="318">
        <v>0</v>
      </c>
      <c r="T444" s="156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</row>
    <row r="445" spans="1:49" s="9" customFormat="1" ht="22.5" customHeight="1">
      <c r="A445" s="189" t="s">
        <v>1254</v>
      </c>
      <c r="B445" s="178" t="s">
        <v>806</v>
      </c>
      <c r="C445" s="319">
        <f t="shared" si="85"/>
        <v>7</v>
      </c>
      <c r="D445" s="319">
        <f t="shared" si="86"/>
        <v>114</v>
      </c>
      <c r="E445" s="318">
        <v>2</v>
      </c>
      <c r="F445" s="318">
        <v>2</v>
      </c>
      <c r="G445" s="318">
        <v>0</v>
      </c>
      <c r="H445" s="318">
        <v>0</v>
      </c>
      <c r="I445" s="318">
        <v>0</v>
      </c>
      <c r="J445" s="318">
        <v>0</v>
      </c>
      <c r="K445" s="318">
        <v>1</v>
      </c>
      <c r="L445" s="318">
        <v>23</v>
      </c>
      <c r="M445" s="318">
        <v>0</v>
      </c>
      <c r="N445" s="318">
        <v>0</v>
      </c>
      <c r="O445" s="318">
        <v>1</v>
      </c>
      <c r="P445" s="318">
        <v>89</v>
      </c>
      <c r="Q445" s="318">
        <v>0</v>
      </c>
      <c r="R445" s="318">
        <v>0</v>
      </c>
      <c r="S445" s="318">
        <v>3</v>
      </c>
      <c r="T445" s="156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</row>
    <row r="446" spans="1:49" s="12" customFormat="1" ht="22.5" customHeight="1">
      <c r="A446" s="142" t="s">
        <v>1193</v>
      </c>
      <c r="B446" s="143" t="s">
        <v>1194</v>
      </c>
      <c r="C446" s="319">
        <f>SUM(C447:C455)</f>
        <v>2748</v>
      </c>
      <c r="D446" s="319">
        <f aca="true" t="shared" si="87" ref="D446:S446">SUM(D447:D455)</f>
        <v>16776</v>
      </c>
      <c r="E446" s="319">
        <f t="shared" si="87"/>
        <v>1786</v>
      </c>
      <c r="F446" s="319">
        <f t="shared" si="87"/>
        <v>3807</v>
      </c>
      <c r="G446" s="319">
        <f t="shared" si="87"/>
        <v>507</v>
      </c>
      <c r="H446" s="319">
        <f t="shared" si="87"/>
        <v>3280</v>
      </c>
      <c r="I446" s="319">
        <f t="shared" si="87"/>
        <v>268</v>
      </c>
      <c r="J446" s="319">
        <f t="shared" si="87"/>
        <v>3684</v>
      </c>
      <c r="K446" s="319">
        <f t="shared" si="87"/>
        <v>105</v>
      </c>
      <c r="L446" s="319">
        <f t="shared" si="87"/>
        <v>2481</v>
      </c>
      <c r="M446" s="319">
        <f t="shared" si="87"/>
        <v>59</v>
      </c>
      <c r="N446" s="319">
        <f t="shared" si="87"/>
        <v>2123</v>
      </c>
      <c r="O446" s="319">
        <f t="shared" si="87"/>
        <v>16</v>
      </c>
      <c r="P446" s="319">
        <f t="shared" si="87"/>
        <v>979</v>
      </c>
      <c r="Q446" s="319">
        <f t="shared" si="87"/>
        <v>3</v>
      </c>
      <c r="R446" s="319">
        <f t="shared" si="87"/>
        <v>422</v>
      </c>
      <c r="S446" s="319">
        <f t="shared" si="87"/>
        <v>4</v>
      </c>
      <c r="T446" s="144"/>
      <c r="U446" s="320"/>
      <c r="V446" s="320"/>
      <c r="W446" s="320"/>
      <c r="X446" s="322"/>
      <c r="Y446" s="323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</row>
    <row r="447" spans="1:49" s="9" customFormat="1" ht="22.5" customHeight="1">
      <c r="A447" s="160" t="s">
        <v>807</v>
      </c>
      <c r="B447" s="150" t="s">
        <v>1233</v>
      </c>
      <c r="C447" s="319">
        <f t="shared" si="85"/>
        <v>11</v>
      </c>
      <c r="D447" s="319">
        <f t="shared" si="86"/>
        <v>52</v>
      </c>
      <c r="E447" s="318">
        <v>7</v>
      </c>
      <c r="F447" s="318">
        <v>21</v>
      </c>
      <c r="G447" s="318">
        <v>3</v>
      </c>
      <c r="H447" s="318">
        <v>17</v>
      </c>
      <c r="I447" s="318">
        <v>1</v>
      </c>
      <c r="J447" s="318">
        <v>14</v>
      </c>
      <c r="K447" s="318">
        <v>0</v>
      </c>
      <c r="L447" s="318">
        <v>0</v>
      </c>
      <c r="M447" s="318">
        <v>0</v>
      </c>
      <c r="N447" s="318">
        <v>0</v>
      </c>
      <c r="O447" s="318">
        <v>0</v>
      </c>
      <c r="P447" s="318">
        <v>0</v>
      </c>
      <c r="Q447" s="318">
        <v>0</v>
      </c>
      <c r="R447" s="318">
        <v>0</v>
      </c>
      <c r="S447" s="318">
        <v>0</v>
      </c>
      <c r="T447" s="156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</row>
    <row r="448" spans="1:49" s="9" customFormat="1" ht="22.5" customHeight="1">
      <c r="A448" s="160" t="s">
        <v>808</v>
      </c>
      <c r="B448" s="150" t="s">
        <v>1251</v>
      </c>
      <c r="C448" s="319">
        <f t="shared" si="85"/>
        <v>174</v>
      </c>
      <c r="D448" s="319">
        <f t="shared" si="86"/>
        <v>1555</v>
      </c>
      <c r="E448" s="318">
        <v>106</v>
      </c>
      <c r="F448" s="318">
        <v>248</v>
      </c>
      <c r="G448" s="318">
        <v>24</v>
      </c>
      <c r="H448" s="318">
        <v>156</v>
      </c>
      <c r="I448" s="318">
        <v>19</v>
      </c>
      <c r="J448" s="318">
        <v>247</v>
      </c>
      <c r="K448" s="318">
        <v>14</v>
      </c>
      <c r="L448" s="318">
        <v>343</v>
      </c>
      <c r="M448" s="318">
        <v>10</v>
      </c>
      <c r="N448" s="318">
        <v>357</v>
      </c>
      <c r="O448" s="318">
        <v>0</v>
      </c>
      <c r="P448" s="318">
        <v>0</v>
      </c>
      <c r="Q448" s="318">
        <v>1</v>
      </c>
      <c r="R448" s="318">
        <v>204</v>
      </c>
      <c r="S448" s="318">
        <v>0</v>
      </c>
      <c r="T448" s="156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</row>
    <row r="449" spans="1:49" s="9" customFormat="1" ht="22.5" customHeight="1">
      <c r="A449" s="189" t="s">
        <v>1252</v>
      </c>
      <c r="B449" s="178" t="s">
        <v>809</v>
      </c>
      <c r="C449" s="319">
        <f t="shared" si="85"/>
        <v>763</v>
      </c>
      <c r="D449" s="319">
        <f t="shared" si="86"/>
        <v>5995</v>
      </c>
      <c r="E449" s="318">
        <v>358</v>
      </c>
      <c r="F449" s="318">
        <v>893</v>
      </c>
      <c r="G449" s="318">
        <v>207</v>
      </c>
      <c r="H449" s="318">
        <v>1361</v>
      </c>
      <c r="I449" s="318">
        <v>126</v>
      </c>
      <c r="J449" s="318">
        <v>1740</v>
      </c>
      <c r="K449" s="318">
        <v>49</v>
      </c>
      <c r="L449" s="318">
        <v>1169</v>
      </c>
      <c r="M449" s="318">
        <v>20</v>
      </c>
      <c r="N449" s="318">
        <v>716</v>
      </c>
      <c r="O449" s="318">
        <v>2</v>
      </c>
      <c r="P449" s="318">
        <v>116</v>
      </c>
      <c r="Q449" s="318">
        <v>0</v>
      </c>
      <c r="R449" s="318">
        <v>0</v>
      </c>
      <c r="S449" s="318">
        <v>1</v>
      </c>
      <c r="T449" s="156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</row>
    <row r="450" spans="1:49" s="9" customFormat="1" ht="22.5" customHeight="1">
      <c r="A450" s="160" t="s">
        <v>810</v>
      </c>
      <c r="B450" s="150" t="s">
        <v>811</v>
      </c>
      <c r="C450" s="319">
        <f t="shared" si="85"/>
        <v>102</v>
      </c>
      <c r="D450" s="319">
        <f t="shared" si="86"/>
        <v>1077</v>
      </c>
      <c r="E450" s="318">
        <v>47</v>
      </c>
      <c r="F450" s="318">
        <v>109</v>
      </c>
      <c r="G450" s="318">
        <v>18</v>
      </c>
      <c r="H450" s="318">
        <v>123</v>
      </c>
      <c r="I450" s="318">
        <v>16</v>
      </c>
      <c r="J450" s="318">
        <v>234</v>
      </c>
      <c r="K450" s="318">
        <v>13</v>
      </c>
      <c r="L450" s="318">
        <v>293</v>
      </c>
      <c r="M450" s="318">
        <v>7</v>
      </c>
      <c r="N450" s="318">
        <v>242</v>
      </c>
      <c r="O450" s="318">
        <v>1</v>
      </c>
      <c r="P450" s="318">
        <v>76</v>
      </c>
      <c r="Q450" s="318">
        <v>0</v>
      </c>
      <c r="R450" s="318">
        <v>0</v>
      </c>
      <c r="S450" s="318">
        <v>0</v>
      </c>
      <c r="T450" s="156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</row>
    <row r="451" spans="1:49" s="9" customFormat="1" ht="22.5" customHeight="1">
      <c r="A451" s="160" t="s">
        <v>812</v>
      </c>
      <c r="B451" s="150" t="s">
        <v>813</v>
      </c>
      <c r="C451" s="319">
        <f t="shared" si="85"/>
        <v>109</v>
      </c>
      <c r="D451" s="319">
        <f t="shared" si="86"/>
        <v>1284</v>
      </c>
      <c r="E451" s="318">
        <v>66</v>
      </c>
      <c r="F451" s="318">
        <v>160</v>
      </c>
      <c r="G451" s="318">
        <v>13</v>
      </c>
      <c r="H451" s="318">
        <v>85</v>
      </c>
      <c r="I451" s="318">
        <v>10</v>
      </c>
      <c r="J451" s="318">
        <v>142</v>
      </c>
      <c r="K451" s="318">
        <v>2</v>
      </c>
      <c r="L451" s="318">
        <v>47</v>
      </c>
      <c r="M451" s="318">
        <v>8</v>
      </c>
      <c r="N451" s="318">
        <v>285</v>
      </c>
      <c r="O451" s="318">
        <v>7</v>
      </c>
      <c r="P451" s="318">
        <v>453</v>
      </c>
      <c r="Q451" s="318">
        <v>1</v>
      </c>
      <c r="R451" s="318">
        <v>112</v>
      </c>
      <c r="S451" s="318">
        <v>2</v>
      </c>
      <c r="T451" s="156"/>
      <c r="U451" s="156"/>
      <c r="V451" s="156"/>
      <c r="W451" s="156"/>
      <c r="X451" s="156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</row>
    <row r="452" spans="1:49" s="9" customFormat="1" ht="22.5" customHeight="1">
      <c r="A452" s="160" t="s">
        <v>814</v>
      </c>
      <c r="B452" s="150" t="s">
        <v>815</v>
      </c>
      <c r="C452" s="319">
        <f t="shared" si="85"/>
        <v>304</v>
      </c>
      <c r="D452" s="319">
        <f t="shared" si="86"/>
        <v>1622</v>
      </c>
      <c r="E452" s="318">
        <v>190</v>
      </c>
      <c r="F452" s="318">
        <v>404</v>
      </c>
      <c r="G452" s="318">
        <v>70</v>
      </c>
      <c r="H452" s="318">
        <v>456</v>
      </c>
      <c r="I452" s="318">
        <v>34</v>
      </c>
      <c r="J452" s="318">
        <v>452</v>
      </c>
      <c r="K452" s="318">
        <v>6</v>
      </c>
      <c r="L452" s="318">
        <v>145</v>
      </c>
      <c r="M452" s="318">
        <v>3</v>
      </c>
      <c r="N452" s="318">
        <v>112</v>
      </c>
      <c r="O452" s="318">
        <v>1</v>
      </c>
      <c r="P452" s="318">
        <v>53</v>
      </c>
      <c r="Q452" s="318">
        <v>0</v>
      </c>
      <c r="R452" s="318">
        <v>0</v>
      </c>
      <c r="S452" s="318">
        <v>0</v>
      </c>
      <c r="T452" s="156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</row>
    <row r="453" spans="1:49" s="9" customFormat="1" ht="22.5" customHeight="1">
      <c r="A453" s="160" t="s">
        <v>816</v>
      </c>
      <c r="B453" s="150" t="s">
        <v>817</v>
      </c>
      <c r="C453" s="319">
        <f t="shared" si="85"/>
        <v>372</v>
      </c>
      <c r="D453" s="319">
        <f t="shared" si="86"/>
        <v>1183</v>
      </c>
      <c r="E453" s="318">
        <v>289</v>
      </c>
      <c r="F453" s="318">
        <v>524</v>
      </c>
      <c r="G453" s="318">
        <v>64</v>
      </c>
      <c r="H453" s="318">
        <v>393</v>
      </c>
      <c r="I453" s="318">
        <v>18</v>
      </c>
      <c r="J453" s="318">
        <v>241</v>
      </c>
      <c r="K453" s="318">
        <v>1</v>
      </c>
      <c r="L453" s="318">
        <v>25</v>
      </c>
      <c r="M453" s="318">
        <v>0</v>
      </c>
      <c r="N453" s="318">
        <v>0</v>
      </c>
      <c r="O453" s="318">
        <v>0</v>
      </c>
      <c r="P453" s="318">
        <v>0</v>
      </c>
      <c r="Q453" s="318">
        <v>0</v>
      </c>
      <c r="R453" s="318">
        <v>0</v>
      </c>
      <c r="S453" s="318">
        <v>0</v>
      </c>
      <c r="T453" s="156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</row>
    <row r="454" spans="1:49" s="9" customFormat="1" ht="22.5" customHeight="1">
      <c r="A454" s="160" t="s">
        <v>818</v>
      </c>
      <c r="B454" s="150" t="s">
        <v>819</v>
      </c>
      <c r="C454" s="319">
        <f t="shared" si="85"/>
        <v>785</v>
      </c>
      <c r="D454" s="319">
        <f t="shared" si="86"/>
        <v>2696</v>
      </c>
      <c r="E454" s="318">
        <v>640</v>
      </c>
      <c r="F454" s="318">
        <v>1309</v>
      </c>
      <c r="G454" s="318">
        <v>100</v>
      </c>
      <c r="H454" s="318">
        <v>635</v>
      </c>
      <c r="I454" s="318">
        <v>31</v>
      </c>
      <c r="J454" s="318">
        <v>426</v>
      </c>
      <c r="K454" s="318">
        <v>10</v>
      </c>
      <c r="L454" s="318">
        <v>224</v>
      </c>
      <c r="M454" s="318">
        <v>3</v>
      </c>
      <c r="N454" s="318">
        <v>102</v>
      </c>
      <c r="O454" s="318">
        <v>0</v>
      </c>
      <c r="P454" s="318">
        <v>0</v>
      </c>
      <c r="Q454" s="318">
        <v>0</v>
      </c>
      <c r="R454" s="318">
        <v>0</v>
      </c>
      <c r="S454" s="318">
        <v>1</v>
      </c>
      <c r="T454" s="156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</row>
    <row r="455" spans="1:49" s="9" customFormat="1" ht="22.5" customHeight="1">
      <c r="A455" s="189" t="s">
        <v>1253</v>
      </c>
      <c r="B455" s="178" t="s">
        <v>820</v>
      </c>
      <c r="C455" s="319">
        <f t="shared" si="85"/>
        <v>128</v>
      </c>
      <c r="D455" s="319">
        <f t="shared" si="86"/>
        <v>1312</v>
      </c>
      <c r="E455" s="318">
        <v>83</v>
      </c>
      <c r="F455" s="318">
        <v>139</v>
      </c>
      <c r="G455" s="318">
        <v>8</v>
      </c>
      <c r="H455" s="318">
        <v>54</v>
      </c>
      <c r="I455" s="318">
        <v>13</v>
      </c>
      <c r="J455" s="318">
        <v>188</v>
      </c>
      <c r="K455" s="318">
        <v>10</v>
      </c>
      <c r="L455" s="318">
        <v>235</v>
      </c>
      <c r="M455" s="318">
        <v>8</v>
      </c>
      <c r="N455" s="318">
        <v>309</v>
      </c>
      <c r="O455" s="318">
        <v>5</v>
      </c>
      <c r="P455" s="318">
        <v>281</v>
      </c>
      <c r="Q455" s="318">
        <v>1</v>
      </c>
      <c r="R455" s="318">
        <v>106</v>
      </c>
      <c r="S455" s="318">
        <v>0</v>
      </c>
      <c r="T455" s="156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</row>
    <row r="456" spans="1:49" s="12" customFormat="1" ht="22.5" customHeight="1">
      <c r="A456" s="142" t="s">
        <v>1195</v>
      </c>
      <c r="B456" s="143" t="s">
        <v>1196</v>
      </c>
      <c r="C456" s="319">
        <f aca="true" t="shared" si="88" ref="C456:S456">SUM(C457:C459)</f>
        <v>113</v>
      </c>
      <c r="D456" s="319">
        <f t="shared" si="88"/>
        <v>1801</v>
      </c>
      <c r="E456" s="319">
        <f t="shared" si="88"/>
        <v>43</v>
      </c>
      <c r="F456" s="319">
        <f t="shared" si="88"/>
        <v>105</v>
      </c>
      <c r="G456" s="319">
        <f t="shared" si="88"/>
        <v>41</v>
      </c>
      <c r="H456" s="319">
        <f t="shared" si="88"/>
        <v>261</v>
      </c>
      <c r="I456" s="319">
        <f t="shared" si="88"/>
        <v>14</v>
      </c>
      <c r="J456" s="319">
        <f t="shared" si="88"/>
        <v>195</v>
      </c>
      <c r="K456" s="319">
        <f t="shared" si="88"/>
        <v>2</v>
      </c>
      <c r="L456" s="319">
        <f t="shared" si="88"/>
        <v>42</v>
      </c>
      <c r="M456" s="319">
        <f t="shared" si="88"/>
        <v>6</v>
      </c>
      <c r="N456" s="319">
        <f t="shared" si="88"/>
        <v>253</v>
      </c>
      <c r="O456" s="319">
        <f t="shared" si="88"/>
        <v>5</v>
      </c>
      <c r="P456" s="319">
        <f t="shared" si="88"/>
        <v>341</v>
      </c>
      <c r="Q456" s="319">
        <f t="shared" si="88"/>
        <v>2</v>
      </c>
      <c r="R456" s="319">
        <f t="shared" si="88"/>
        <v>604</v>
      </c>
      <c r="S456" s="319">
        <f t="shared" si="88"/>
        <v>0</v>
      </c>
      <c r="T456" s="144"/>
      <c r="U456" s="320"/>
      <c r="V456" s="320"/>
      <c r="W456" s="320"/>
      <c r="X456" s="322"/>
      <c r="Y456" s="323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</row>
    <row r="457" spans="1:49" s="9" customFormat="1" ht="22.5" customHeight="1">
      <c r="A457" s="160" t="s">
        <v>821</v>
      </c>
      <c r="B457" s="150" t="s">
        <v>1235</v>
      </c>
      <c r="C457" s="319">
        <f>E457+G457+I457+K457+M457+O457+Q457+S457</f>
        <v>0</v>
      </c>
      <c r="D457" s="319">
        <f>F457+H457+J457+L457+N457+P457+R457</f>
        <v>0</v>
      </c>
      <c r="E457" s="318">
        <v>0</v>
      </c>
      <c r="F457" s="318">
        <v>0</v>
      </c>
      <c r="G457" s="318">
        <v>0</v>
      </c>
      <c r="H457" s="318">
        <v>0</v>
      </c>
      <c r="I457" s="318">
        <v>0</v>
      </c>
      <c r="J457" s="318">
        <v>0</v>
      </c>
      <c r="K457" s="318">
        <v>0</v>
      </c>
      <c r="L457" s="318">
        <v>0</v>
      </c>
      <c r="M457" s="318">
        <v>0</v>
      </c>
      <c r="N457" s="318">
        <v>0</v>
      </c>
      <c r="O457" s="318">
        <v>0</v>
      </c>
      <c r="P457" s="318">
        <v>0</v>
      </c>
      <c r="Q457" s="318">
        <v>0</v>
      </c>
      <c r="R457" s="318">
        <v>0</v>
      </c>
      <c r="S457" s="318">
        <v>0</v>
      </c>
      <c r="T457" s="156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</row>
    <row r="458" spans="1:49" s="9" customFormat="1" ht="22.5" customHeight="1">
      <c r="A458" s="160" t="s">
        <v>822</v>
      </c>
      <c r="B458" s="150" t="s">
        <v>823</v>
      </c>
      <c r="C458" s="319">
        <f>E458+G458+I458+K458+M458+O458+Q458+S458</f>
        <v>41</v>
      </c>
      <c r="D458" s="319">
        <f>F458+H458+J458+L458+N458+P458+R458</f>
        <v>230</v>
      </c>
      <c r="E458" s="318">
        <v>22</v>
      </c>
      <c r="F458" s="318">
        <v>44</v>
      </c>
      <c r="G458" s="318">
        <v>16</v>
      </c>
      <c r="H458" s="318">
        <v>109</v>
      </c>
      <c r="I458" s="318">
        <v>2</v>
      </c>
      <c r="J458" s="318">
        <v>21</v>
      </c>
      <c r="K458" s="318">
        <v>0</v>
      </c>
      <c r="L458" s="318">
        <v>0</v>
      </c>
      <c r="M458" s="318">
        <v>0</v>
      </c>
      <c r="N458" s="318">
        <v>0</v>
      </c>
      <c r="O458" s="318">
        <v>1</v>
      </c>
      <c r="P458" s="318">
        <v>56</v>
      </c>
      <c r="Q458" s="318">
        <v>0</v>
      </c>
      <c r="R458" s="318">
        <v>0</v>
      </c>
      <c r="S458" s="318">
        <v>0</v>
      </c>
      <c r="T458" s="156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</row>
    <row r="459" spans="1:49" s="9" customFormat="1" ht="22.5" customHeight="1">
      <c r="A459" s="160" t="s">
        <v>824</v>
      </c>
      <c r="B459" s="150" t="s">
        <v>825</v>
      </c>
      <c r="C459" s="319">
        <f>E459+G459+I459+K459+M459+O459+Q459+S459</f>
        <v>72</v>
      </c>
      <c r="D459" s="319">
        <f>F459+H459+J459+L459+N459+P459+R459</f>
        <v>1571</v>
      </c>
      <c r="E459" s="318">
        <v>21</v>
      </c>
      <c r="F459" s="318">
        <v>61</v>
      </c>
      <c r="G459" s="318">
        <v>25</v>
      </c>
      <c r="H459" s="318">
        <v>152</v>
      </c>
      <c r="I459" s="318">
        <v>12</v>
      </c>
      <c r="J459" s="318">
        <v>174</v>
      </c>
      <c r="K459" s="318">
        <v>2</v>
      </c>
      <c r="L459" s="318">
        <v>42</v>
      </c>
      <c r="M459" s="318">
        <v>6</v>
      </c>
      <c r="N459" s="318">
        <v>253</v>
      </c>
      <c r="O459" s="318">
        <v>4</v>
      </c>
      <c r="P459" s="318">
        <v>285</v>
      </c>
      <c r="Q459" s="318">
        <v>2</v>
      </c>
      <c r="R459" s="318">
        <v>604</v>
      </c>
      <c r="S459" s="318">
        <v>0</v>
      </c>
      <c r="T459" s="156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</row>
    <row r="460" spans="1:49" s="12" customFormat="1" ht="22.5" customHeight="1">
      <c r="A460" s="324" t="s">
        <v>1325</v>
      </c>
      <c r="B460" s="326" t="s">
        <v>1326</v>
      </c>
      <c r="C460" s="319">
        <f>E460+G460+I460+K460+M460+O460+Q460+S460</f>
        <v>14</v>
      </c>
      <c r="D460" s="319">
        <f>F460+H460+J460+L460+N460+P460+R460</f>
        <v>127</v>
      </c>
      <c r="E460" s="319">
        <v>6</v>
      </c>
      <c r="F460" s="319">
        <v>17</v>
      </c>
      <c r="G460" s="319">
        <v>3</v>
      </c>
      <c r="H460" s="319">
        <v>21</v>
      </c>
      <c r="I460" s="319">
        <v>4</v>
      </c>
      <c r="J460" s="319">
        <v>62</v>
      </c>
      <c r="K460" s="319">
        <v>1</v>
      </c>
      <c r="L460" s="319">
        <v>27</v>
      </c>
      <c r="M460" s="319">
        <v>0</v>
      </c>
      <c r="N460" s="319">
        <v>0</v>
      </c>
      <c r="O460" s="319">
        <v>0</v>
      </c>
      <c r="P460" s="319">
        <v>0</v>
      </c>
      <c r="Q460" s="319">
        <v>0</v>
      </c>
      <c r="R460" s="319">
        <v>0</v>
      </c>
      <c r="S460" s="319">
        <v>0</v>
      </c>
      <c r="T460" s="144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</row>
    <row r="461" spans="1:49" s="9" customFormat="1" ht="6" customHeight="1" thickBot="1">
      <c r="A461" s="25"/>
      <c r="B461" s="26"/>
      <c r="C461" s="163"/>
      <c r="D461" s="164"/>
      <c r="E461" s="163"/>
      <c r="F461" s="163"/>
      <c r="G461" s="163"/>
      <c r="H461" s="163"/>
      <c r="I461" s="165"/>
      <c r="J461" s="163"/>
      <c r="K461" s="163"/>
      <c r="L461" s="163"/>
      <c r="M461" s="163"/>
      <c r="N461" s="163"/>
      <c r="O461" s="163"/>
      <c r="P461" s="163"/>
      <c r="Q461" s="163"/>
      <c r="R461" s="163"/>
      <c r="S461" s="48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</row>
    <row r="462" spans="1:19" ht="12" customHeight="1">
      <c r="A462" s="166"/>
      <c r="B462" s="166"/>
      <c r="C462" s="167"/>
      <c r="D462" s="168"/>
      <c r="E462" s="167"/>
      <c r="F462" s="167"/>
      <c r="G462" s="167"/>
      <c r="H462" s="167"/>
      <c r="I462" s="169"/>
      <c r="J462" s="167"/>
      <c r="K462" s="167"/>
      <c r="L462" s="167"/>
      <c r="M462" s="167"/>
      <c r="N462" s="167"/>
      <c r="O462" s="167"/>
      <c r="P462" s="167"/>
      <c r="Q462" s="167"/>
      <c r="R462" s="167"/>
      <c r="S462" s="117"/>
    </row>
    <row r="463" spans="1:19" s="119" customFormat="1" ht="21.75" customHeight="1">
      <c r="A463" s="426" t="s">
        <v>1337</v>
      </c>
      <c r="B463" s="426"/>
      <c r="C463" s="426"/>
      <c r="D463" s="426"/>
      <c r="E463" s="426"/>
      <c r="F463" s="426"/>
      <c r="G463" s="426"/>
      <c r="H463" s="426"/>
      <c r="I463" s="426"/>
      <c r="J463" s="426"/>
      <c r="K463" s="426"/>
      <c r="L463" s="426"/>
      <c r="M463" s="426"/>
      <c r="N463" s="426"/>
      <c r="O463" s="426"/>
      <c r="P463" s="426"/>
      <c r="Q463" s="426"/>
      <c r="R463" s="426"/>
      <c r="S463" s="426"/>
    </row>
    <row r="464" spans="1:18" ht="12" customHeight="1" thickBot="1">
      <c r="A464" s="120"/>
      <c r="B464" s="120"/>
      <c r="C464" s="121"/>
      <c r="D464" s="122"/>
      <c r="E464" s="121"/>
      <c r="F464" s="121"/>
      <c r="G464" s="121"/>
      <c r="H464" s="121"/>
      <c r="I464" s="123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1:49" s="9" customFormat="1" ht="24" customHeight="1">
      <c r="A465" s="418" t="s">
        <v>975</v>
      </c>
      <c r="B465" s="419"/>
      <c r="C465" s="416" t="s">
        <v>976</v>
      </c>
      <c r="D465" s="417"/>
      <c r="E465" s="416" t="s">
        <v>977</v>
      </c>
      <c r="F465" s="417"/>
      <c r="G465" s="416" t="s">
        <v>978</v>
      </c>
      <c r="H465" s="417"/>
      <c r="I465" s="424" t="s">
        <v>979</v>
      </c>
      <c r="J465" s="425"/>
      <c r="K465" s="416" t="s">
        <v>980</v>
      </c>
      <c r="L465" s="417"/>
      <c r="M465" s="416" t="s">
        <v>981</v>
      </c>
      <c r="N465" s="417"/>
      <c r="O465" s="416" t="s">
        <v>982</v>
      </c>
      <c r="P465" s="417"/>
      <c r="Q465" s="416" t="s">
        <v>983</v>
      </c>
      <c r="R465" s="417"/>
      <c r="S465" s="133" t="s">
        <v>48</v>
      </c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</row>
    <row r="466" spans="1:49" s="9" customFormat="1" ht="24.75" customHeight="1">
      <c r="A466" s="420"/>
      <c r="B466" s="421"/>
      <c r="C466" s="129" t="s">
        <v>984</v>
      </c>
      <c r="D466" s="135" t="s">
        <v>985</v>
      </c>
      <c r="E466" s="136" t="s">
        <v>984</v>
      </c>
      <c r="F466" s="135" t="s">
        <v>985</v>
      </c>
      <c r="G466" s="136" t="s">
        <v>984</v>
      </c>
      <c r="H466" s="137" t="s">
        <v>985</v>
      </c>
      <c r="I466" s="130" t="s">
        <v>984</v>
      </c>
      <c r="J466" s="128" t="s">
        <v>985</v>
      </c>
      <c r="K466" s="136" t="s">
        <v>984</v>
      </c>
      <c r="L466" s="135" t="s">
        <v>985</v>
      </c>
      <c r="M466" s="136" t="s">
        <v>984</v>
      </c>
      <c r="N466" s="135" t="s">
        <v>985</v>
      </c>
      <c r="O466" s="136" t="s">
        <v>984</v>
      </c>
      <c r="P466" s="135" t="s">
        <v>985</v>
      </c>
      <c r="Q466" s="136" t="s">
        <v>984</v>
      </c>
      <c r="R466" s="137" t="s">
        <v>985</v>
      </c>
      <c r="S466" s="56" t="s">
        <v>49</v>
      </c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</row>
    <row r="467" spans="1:49" s="9" customFormat="1" ht="6" customHeight="1">
      <c r="A467" s="15"/>
      <c r="B467" s="185"/>
      <c r="C467" s="186"/>
      <c r="D467" s="187"/>
      <c r="E467" s="186"/>
      <c r="F467" s="187"/>
      <c r="G467" s="186"/>
      <c r="H467" s="187"/>
      <c r="I467" s="188"/>
      <c r="J467" s="186"/>
      <c r="K467" s="186"/>
      <c r="L467" s="187"/>
      <c r="M467" s="186"/>
      <c r="N467" s="187"/>
      <c r="O467" s="186"/>
      <c r="P467" s="187"/>
      <c r="Q467" s="186"/>
      <c r="R467" s="187"/>
      <c r="S467" s="48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</row>
    <row r="468" spans="1:49" s="9" customFormat="1" ht="22.5" customHeight="1">
      <c r="A468" s="149"/>
      <c r="B468" s="151"/>
      <c r="C468" s="139"/>
      <c r="D468" s="140"/>
      <c r="E468" s="139"/>
      <c r="F468" s="139"/>
      <c r="G468" s="139"/>
      <c r="H468" s="139"/>
      <c r="I468" s="141"/>
      <c r="J468" s="139"/>
      <c r="K468" s="139"/>
      <c r="L468" s="139"/>
      <c r="M468" s="139"/>
      <c r="N468" s="139"/>
      <c r="O468" s="139"/>
      <c r="P468" s="139"/>
      <c r="Q468" s="139"/>
      <c r="R468" s="139"/>
      <c r="S468" s="155"/>
      <c r="T468" s="156"/>
      <c r="U468" s="156"/>
      <c r="V468" s="156"/>
      <c r="W468" s="156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</row>
    <row r="469" spans="1:49" s="12" customFormat="1" ht="22.5" customHeight="1">
      <c r="A469" s="142" t="s">
        <v>1013</v>
      </c>
      <c r="B469" s="143" t="s">
        <v>1014</v>
      </c>
      <c r="C469" s="319">
        <f aca="true" t="shared" si="89" ref="C469:S469">C470+C478+C486+C495</f>
        <v>2000</v>
      </c>
      <c r="D469" s="319">
        <f t="shared" si="89"/>
        <v>13302</v>
      </c>
      <c r="E469" s="319">
        <f t="shared" si="89"/>
        <v>1553</v>
      </c>
      <c r="F469" s="319">
        <f t="shared" si="89"/>
        <v>2941</v>
      </c>
      <c r="G469" s="319">
        <f t="shared" si="89"/>
        <v>231</v>
      </c>
      <c r="H469" s="319">
        <f t="shared" si="89"/>
        <v>1442</v>
      </c>
      <c r="I469" s="319">
        <f t="shared" si="89"/>
        <v>122</v>
      </c>
      <c r="J469" s="319">
        <f t="shared" si="89"/>
        <v>1642</v>
      </c>
      <c r="K469" s="319">
        <f t="shared" si="89"/>
        <v>34</v>
      </c>
      <c r="L469" s="319">
        <f t="shared" si="89"/>
        <v>830</v>
      </c>
      <c r="M469" s="319">
        <f t="shared" si="89"/>
        <v>30</v>
      </c>
      <c r="N469" s="319">
        <f t="shared" si="89"/>
        <v>1127</v>
      </c>
      <c r="O469" s="319">
        <f t="shared" si="89"/>
        <v>16</v>
      </c>
      <c r="P469" s="319">
        <f t="shared" si="89"/>
        <v>1036</v>
      </c>
      <c r="Q469" s="319">
        <f t="shared" si="89"/>
        <v>8</v>
      </c>
      <c r="R469" s="319">
        <f t="shared" si="89"/>
        <v>4284</v>
      </c>
      <c r="S469" s="319">
        <f t="shared" si="89"/>
        <v>6</v>
      </c>
      <c r="T469" s="144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</row>
    <row r="470" spans="1:49" s="12" customFormat="1" ht="22.5" customHeight="1">
      <c r="A470" s="142" t="s">
        <v>1197</v>
      </c>
      <c r="B470" s="143" t="s">
        <v>1198</v>
      </c>
      <c r="C470" s="319">
        <f>SUM(C471:C477)</f>
        <v>1587</v>
      </c>
      <c r="D470" s="319">
        <f aca="true" t="shared" si="90" ref="D470:S470">SUM(D471:D477)</f>
        <v>8699</v>
      </c>
      <c r="E470" s="319">
        <f t="shared" si="90"/>
        <v>1336</v>
      </c>
      <c r="F470" s="319">
        <f t="shared" si="90"/>
        <v>2467</v>
      </c>
      <c r="G470" s="319">
        <f t="shared" si="90"/>
        <v>164</v>
      </c>
      <c r="H470" s="319">
        <f t="shared" si="90"/>
        <v>1007</v>
      </c>
      <c r="I470" s="319">
        <f t="shared" si="90"/>
        <v>63</v>
      </c>
      <c r="J470" s="319">
        <f t="shared" si="90"/>
        <v>823</v>
      </c>
      <c r="K470" s="319">
        <f t="shared" si="90"/>
        <v>11</v>
      </c>
      <c r="L470" s="319">
        <f t="shared" si="90"/>
        <v>263</v>
      </c>
      <c r="M470" s="319">
        <f t="shared" si="90"/>
        <v>5</v>
      </c>
      <c r="N470" s="319">
        <f t="shared" si="90"/>
        <v>201</v>
      </c>
      <c r="O470" s="319">
        <f t="shared" si="90"/>
        <v>5</v>
      </c>
      <c r="P470" s="319">
        <f t="shared" si="90"/>
        <v>315</v>
      </c>
      <c r="Q470" s="319">
        <f t="shared" si="90"/>
        <v>3</v>
      </c>
      <c r="R470" s="319">
        <f t="shared" si="90"/>
        <v>3623</v>
      </c>
      <c r="S470" s="319">
        <f t="shared" si="90"/>
        <v>0</v>
      </c>
      <c r="T470" s="144"/>
      <c r="U470" s="320"/>
      <c r="V470" s="320"/>
      <c r="W470" s="320"/>
      <c r="X470" s="322"/>
      <c r="Y470" s="323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</row>
    <row r="471" spans="1:49" s="9" customFormat="1" ht="22.5" customHeight="1">
      <c r="A471" s="160" t="s">
        <v>826</v>
      </c>
      <c r="B471" s="150" t="s">
        <v>1233</v>
      </c>
      <c r="C471" s="319">
        <f aca="true" t="shared" si="91" ref="C471:C491">E471+G471+I471+K471+M471+O471+Q471+S471</f>
        <v>1</v>
      </c>
      <c r="D471" s="319">
        <f aca="true" t="shared" si="92" ref="D471:D491">F471+H471+J471+L471+N471+P471+R471</f>
        <v>1</v>
      </c>
      <c r="E471" s="318">
        <v>1</v>
      </c>
      <c r="F471" s="318">
        <v>1</v>
      </c>
      <c r="G471" s="318">
        <v>0</v>
      </c>
      <c r="H471" s="318">
        <v>0</v>
      </c>
      <c r="I471" s="318">
        <v>0</v>
      </c>
      <c r="J471" s="318">
        <v>0</v>
      </c>
      <c r="K471" s="318">
        <v>0</v>
      </c>
      <c r="L471" s="318">
        <v>0</v>
      </c>
      <c r="M471" s="318">
        <v>0</v>
      </c>
      <c r="N471" s="318">
        <v>0</v>
      </c>
      <c r="O471" s="318">
        <v>0</v>
      </c>
      <c r="P471" s="318">
        <v>0</v>
      </c>
      <c r="Q471" s="318">
        <v>0</v>
      </c>
      <c r="R471" s="318">
        <v>0</v>
      </c>
      <c r="S471" s="318">
        <v>0</v>
      </c>
      <c r="T471" s="156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</row>
    <row r="472" spans="1:49" s="9" customFormat="1" ht="22.5" customHeight="1">
      <c r="A472" s="160" t="s">
        <v>827</v>
      </c>
      <c r="B472" s="178" t="s">
        <v>828</v>
      </c>
      <c r="C472" s="319">
        <f t="shared" si="91"/>
        <v>316</v>
      </c>
      <c r="D472" s="319">
        <f t="shared" si="92"/>
        <v>4081</v>
      </c>
      <c r="E472" s="318">
        <v>275</v>
      </c>
      <c r="F472" s="318">
        <v>529</v>
      </c>
      <c r="G472" s="318">
        <v>17</v>
      </c>
      <c r="H472" s="318">
        <v>101</v>
      </c>
      <c r="I472" s="318">
        <v>11</v>
      </c>
      <c r="J472" s="318">
        <v>165</v>
      </c>
      <c r="K472" s="318">
        <v>4</v>
      </c>
      <c r="L472" s="318">
        <v>98</v>
      </c>
      <c r="M472" s="318">
        <v>4</v>
      </c>
      <c r="N472" s="318">
        <v>169</v>
      </c>
      <c r="O472" s="318">
        <v>3</v>
      </c>
      <c r="P472" s="318">
        <v>187</v>
      </c>
      <c r="Q472" s="318">
        <v>2</v>
      </c>
      <c r="R472" s="318">
        <v>2832</v>
      </c>
      <c r="S472" s="318">
        <v>0</v>
      </c>
      <c r="T472" s="156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</row>
    <row r="473" spans="1:49" s="9" customFormat="1" ht="22.5" customHeight="1">
      <c r="A473" s="160" t="s">
        <v>829</v>
      </c>
      <c r="B473" s="150" t="s">
        <v>830</v>
      </c>
      <c r="C473" s="319">
        <f t="shared" si="91"/>
        <v>355</v>
      </c>
      <c r="D473" s="319">
        <f t="shared" si="92"/>
        <v>784</v>
      </c>
      <c r="E473" s="318">
        <v>336</v>
      </c>
      <c r="F473" s="318">
        <v>646</v>
      </c>
      <c r="G473" s="318">
        <v>14</v>
      </c>
      <c r="H473" s="318">
        <v>85</v>
      </c>
      <c r="I473" s="318">
        <v>5</v>
      </c>
      <c r="J473" s="318">
        <v>53</v>
      </c>
      <c r="K473" s="318">
        <v>0</v>
      </c>
      <c r="L473" s="318">
        <v>0</v>
      </c>
      <c r="M473" s="318">
        <v>0</v>
      </c>
      <c r="N473" s="318">
        <v>0</v>
      </c>
      <c r="O473" s="318">
        <v>0</v>
      </c>
      <c r="P473" s="318">
        <v>0</v>
      </c>
      <c r="Q473" s="318">
        <v>0</v>
      </c>
      <c r="R473" s="318">
        <v>0</v>
      </c>
      <c r="S473" s="318">
        <v>0</v>
      </c>
      <c r="T473" s="156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</row>
    <row r="474" spans="1:49" s="9" customFormat="1" ht="22.5" customHeight="1">
      <c r="A474" s="160" t="s">
        <v>831</v>
      </c>
      <c r="B474" s="150" t="s">
        <v>832</v>
      </c>
      <c r="C474" s="319">
        <f t="shared" si="91"/>
        <v>727</v>
      </c>
      <c r="D474" s="319">
        <f t="shared" si="92"/>
        <v>2775</v>
      </c>
      <c r="E474" s="318">
        <v>619</v>
      </c>
      <c r="F474" s="318">
        <v>1055</v>
      </c>
      <c r="G474" s="318">
        <v>76</v>
      </c>
      <c r="H474" s="318">
        <v>473</v>
      </c>
      <c r="I474" s="318">
        <v>25</v>
      </c>
      <c r="J474" s="318">
        <v>307</v>
      </c>
      <c r="K474" s="318">
        <v>5</v>
      </c>
      <c r="L474" s="318">
        <v>117</v>
      </c>
      <c r="M474" s="318">
        <v>1</v>
      </c>
      <c r="N474" s="318">
        <v>32</v>
      </c>
      <c r="O474" s="318">
        <v>0</v>
      </c>
      <c r="P474" s="318">
        <v>0</v>
      </c>
      <c r="Q474" s="318">
        <v>1</v>
      </c>
      <c r="R474" s="318">
        <v>791</v>
      </c>
      <c r="S474" s="318">
        <v>0</v>
      </c>
      <c r="T474" s="156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</row>
    <row r="475" spans="1:49" s="9" customFormat="1" ht="22.5" customHeight="1">
      <c r="A475" s="160" t="s">
        <v>833</v>
      </c>
      <c r="B475" s="150" t="s">
        <v>834</v>
      </c>
      <c r="C475" s="319">
        <f t="shared" si="91"/>
        <v>11</v>
      </c>
      <c r="D475" s="319">
        <f t="shared" si="92"/>
        <v>36</v>
      </c>
      <c r="E475" s="318">
        <v>8</v>
      </c>
      <c r="F475" s="318">
        <v>21</v>
      </c>
      <c r="G475" s="318">
        <v>3</v>
      </c>
      <c r="H475" s="318">
        <v>15</v>
      </c>
      <c r="I475" s="318">
        <v>0</v>
      </c>
      <c r="J475" s="318">
        <v>0</v>
      </c>
      <c r="K475" s="318">
        <v>0</v>
      </c>
      <c r="L475" s="318">
        <v>0</v>
      </c>
      <c r="M475" s="318">
        <v>0</v>
      </c>
      <c r="N475" s="318">
        <v>0</v>
      </c>
      <c r="O475" s="318">
        <v>0</v>
      </c>
      <c r="P475" s="318">
        <v>0</v>
      </c>
      <c r="Q475" s="318">
        <v>0</v>
      </c>
      <c r="R475" s="318">
        <v>0</v>
      </c>
      <c r="S475" s="318">
        <v>0</v>
      </c>
      <c r="T475" s="156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</row>
    <row r="476" spans="1:49" s="9" customFormat="1" ht="22.5" customHeight="1">
      <c r="A476" s="160" t="s">
        <v>835</v>
      </c>
      <c r="B476" s="150" t="s">
        <v>836</v>
      </c>
      <c r="C476" s="319">
        <f t="shared" si="91"/>
        <v>57</v>
      </c>
      <c r="D476" s="319">
        <f t="shared" si="92"/>
        <v>525</v>
      </c>
      <c r="E476" s="318">
        <v>16</v>
      </c>
      <c r="F476" s="318">
        <v>41</v>
      </c>
      <c r="G476" s="318">
        <v>28</v>
      </c>
      <c r="H476" s="318">
        <v>169</v>
      </c>
      <c r="I476" s="318">
        <v>9</v>
      </c>
      <c r="J476" s="318">
        <v>139</v>
      </c>
      <c r="K476" s="318">
        <v>2</v>
      </c>
      <c r="L476" s="318">
        <v>48</v>
      </c>
      <c r="M476" s="318">
        <v>0</v>
      </c>
      <c r="N476" s="318">
        <v>0</v>
      </c>
      <c r="O476" s="318">
        <v>2</v>
      </c>
      <c r="P476" s="318">
        <v>128</v>
      </c>
      <c r="Q476" s="318">
        <v>0</v>
      </c>
      <c r="R476" s="318">
        <v>0</v>
      </c>
      <c r="S476" s="318">
        <v>0</v>
      </c>
      <c r="T476" s="156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</row>
    <row r="477" spans="1:49" s="9" customFormat="1" ht="22.5" customHeight="1">
      <c r="A477" s="160" t="s">
        <v>837</v>
      </c>
      <c r="B477" s="150" t="s">
        <v>838</v>
      </c>
      <c r="C477" s="319">
        <f t="shared" si="91"/>
        <v>120</v>
      </c>
      <c r="D477" s="319">
        <f t="shared" si="92"/>
        <v>497</v>
      </c>
      <c r="E477" s="318">
        <v>81</v>
      </c>
      <c r="F477" s="318">
        <v>174</v>
      </c>
      <c r="G477" s="318">
        <v>26</v>
      </c>
      <c r="H477" s="318">
        <v>164</v>
      </c>
      <c r="I477" s="318">
        <v>13</v>
      </c>
      <c r="J477" s="318">
        <v>159</v>
      </c>
      <c r="K477" s="318">
        <v>0</v>
      </c>
      <c r="L477" s="318">
        <v>0</v>
      </c>
      <c r="M477" s="318">
        <v>0</v>
      </c>
      <c r="N477" s="318">
        <v>0</v>
      </c>
      <c r="O477" s="318">
        <v>0</v>
      </c>
      <c r="P477" s="318">
        <v>0</v>
      </c>
      <c r="Q477" s="318">
        <v>0</v>
      </c>
      <c r="R477" s="318">
        <v>0</v>
      </c>
      <c r="S477" s="318">
        <v>0</v>
      </c>
      <c r="T477" s="156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</row>
    <row r="478" spans="1:49" s="12" customFormat="1" ht="22.5" customHeight="1">
      <c r="A478" s="142" t="s">
        <v>1199</v>
      </c>
      <c r="B478" s="143" t="s">
        <v>1200</v>
      </c>
      <c r="C478" s="319">
        <f>SUM(C479:C485)</f>
        <v>221</v>
      </c>
      <c r="D478" s="319">
        <f aca="true" t="shared" si="93" ref="D478:S478">SUM(D479:D485)</f>
        <v>1880</v>
      </c>
      <c r="E478" s="319">
        <f t="shared" si="93"/>
        <v>140</v>
      </c>
      <c r="F478" s="319">
        <f t="shared" si="93"/>
        <v>314</v>
      </c>
      <c r="G478" s="319">
        <f t="shared" si="93"/>
        <v>34</v>
      </c>
      <c r="H478" s="319">
        <f t="shared" si="93"/>
        <v>217</v>
      </c>
      <c r="I478" s="319">
        <f t="shared" si="93"/>
        <v>24</v>
      </c>
      <c r="J478" s="319">
        <f t="shared" si="93"/>
        <v>311</v>
      </c>
      <c r="K478" s="319">
        <f t="shared" si="93"/>
        <v>8</v>
      </c>
      <c r="L478" s="319">
        <f t="shared" si="93"/>
        <v>197</v>
      </c>
      <c r="M478" s="319">
        <f t="shared" si="93"/>
        <v>7</v>
      </c>
      <c r="N478" s="319">
        <f t="shared" si="93"/>
        <v>268</v>
      </c>
      <c r="O478" s="319">
        <f t="shared" si="93"/>
        <v>6</v>
      </c>
      <c r="P478" s="319">
        <f t="shared" si="93"/>
        <v>423</v>
      </c>
      <c r="Q478" s="319">
        <f t="shared" si="93"/>
        <v>1</v>
      </c>
      <c r="R478" s="319">
        <f t="shared" si="93"/>
        <v>150</v>
      </c>
      <c r="S478" s="319">
        <f t="shared" si="93"/>
        <v>1</v>
      </c>
      <c r="T478" s="144"/>
      <c r="U478" s="320"/>
      <c r="V478" s="320"/>
      <c r="W478" s="320"/>
      <c r="X478" s="322"/>
      <c r="Y478" s="323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</row>
    <row r="479" spans="1:49" s="9" customFormat="1" ht="22.5" customHeight="1">
      <c r="A479" s="160" t="s">
        <v>839</v>
      </c>
      <c r="B479" s="150" t="s">
        <v>1233</v>
      </c>
      <c r="C479" s="319">
        <f t="shared" si="91"/>
        <v>2</v>
      </c>
      <c r="D479" s="319">
        <f t="shared" si="92"/>
        <v>10</v>
      </c>
      <c r="E479" s="318">
        <v>1</v>
      </c>
      <c r="F479" s="318">
        <v>1</v>
      </c>
      <c r="G479" s="318">
        <v>1</v>
      </c>
      <c r="H479" s="318">
        <v>9</v>
      </c>
      <c r="I479" s="318">
        <v>0</v>
      </c>
      <c r="J479" s="318">
        <v>0</v>
      </c>
      <c r="K479" s="318">
        <v>0</v>
      </c>
      <c r="L479" s="318">
        <v>0</v>
      </c>
      <c r="M479" s="318">
        <v>0</v>
      </c>
      <c r="N479" s="318">
        <v>0</v>
      </c>
      <c r="O479" s="318">
        <v>0</v>
      </c>
      <c r="P479" s="318">
        <v>0</v>
      </c>
      <c r="Q479" s="318">
        <v>0</v>
      </c>
      <c r="R479" s="318">
        <v>0</v>
      </c>
      <c r="S479" s="318">
        <v>0</v>
      </c>
      <c r="T479" s="156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</row>
    <row r="480" spans="1:49" s="9" customFormat="1" ht="22.5" customHeight="1">
      <c r="A480" s="160" t="s">
        <v>840</v>
      </c>
      <c r="B480" s="150" t="s">
        <v>841</v>
      </c>
      <c r="C480" s="319">
        <f t="shared" si="91"/>
        <v>45</v>
      </c>
      <c r="D480" s="319">
        <f t="shared" si="92"/>
        <v>290</v>
      </c>
      <c r="E480" s="318">
        <v>26</v>
      </c>
      <c r="F480" s="318">
        <v>69</v>
      </c>
      <c r="G480" s="318">
        <v>9</v>
      </c>
      <c r="H480" s="318">
        <v>56</v>
      </c>
      <c r="I480" s="318">
        <v>7</v>
      </c>
      <c r="J480" s="318">
        <v>97</v>
      </c>
      <c r="K480" s="318">
        <v>1</v>
      </c>
      <c r="L480" s="318">
        <v>24</v>
      </c>
      <c r="M480" s="318">
        <v>1</v>
      </c>
      <c r="N480" s="318">
        <v>44</v>
      </c>
      <c r="O480" s="318">
        <v>0</v>
      </c>
      <c r="P480" s="318">
        <v>0</v>
      </c>
      <c r="Q480" s="318">
        <v>0</v>
      </c>
      <c r="R480" s="318">
        <v>0</v>
      </c>
      <c r="S480" s="318">
        <v>1</v>
      </c>
      <c r="T480" s="156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</row>
    <row r="481" spans="1:49" s="9" customFormat="1" ht="22.5" customHeight="1">
      <c r="A481" s="160" t="s">
        <v>842</v>
      </c>
      <c r="B481" s="150" t="s">
        <v>843</v>
      </c>
      <c r="C481" s="319">
        <f t="shared" si="91"/>
        <v>29</v>
      </c>
      <c r="D481" s="319">
        <f t="shared" si="92"/>
        <v>74</v>
      </c>
      <c r="E481" s="318">
        <v>27</v>
      </c>
      <c r="F481" s="318">
        <v>49</v>
      </c>
      <c r="G481" s="318">
        <v>1</v>
      </c>
      <c r="H481" s="318">
        <v>8</v>
      </c>
      <c r="I481" s="318">
        <v>1</v>
      </c>
      <c r="J481" s="318">
        <v>17</v>
      </c>
      <c r="K481" s="318">
        <v>0</v>
      </c>
      <c r="L481" s="318">
        <v>0</v>
      </c>
      <c r="M481" s="318">
        <v>0</v>
      </c>
      <c r="N481" s="318">
        <v>0</v>
      </c>
      <c r="O481" s="318">
        <v>0</v>
      </c>
      <c r="P481" s="318">
        <v>0</v>
      </c>
      <c r="Q481" s="318">
        <v>0</v>
      </c>
      <c r="R481" s="318">
        <v>0</v>
      </c>
      <c r="S481" s="318">
        <v>0</v>
      </c>
      <c r="T481" s="156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</row>
    <row r="482" spans="1:49" s="9" customFormat="1" ht="22.5" customHeight="1">
      <c r="A482" s="160" t="s">
        <v>844</v>
      </c>
      <c r="B482" s="150" t="s">
        <v>845</v>
      </c>
      <c r="C482" s="319">
        <f t="shared" si="91"/>
        <v>0</v>
      </c>
      <c r="D482" s="319">
        <f t="shared" si="92"/>
        <v>0</v>
      </c>
      <c r="E482" s="318">
        <v>0</v>
      </c>
      <c r="F482" s="318">
        <v>0</v>
      </c>
      <c r="G482" s="318">
        <v>0</v>
      </c>
      <c r="H482" s="318">
        <v>0</v>
      </c>
      <c r="I482" s="318">
        <v>0</v>
      </c>
      <c r="J482" s="318">
        <v>0</v>
      </c>
      <c r="K482" s="318">
        <v>0</v>
      </c>
      <c r="L482" s="318">
        <v>0</v>
      </c>
      <c r="M482" s="318">
        <v>0</v>
      </c>
      <c r="N482" s="318">
        <v>0</v>
      </c>
      <c r="O482" s="318">
        <v>0</v>
      </c>
      <c r="P482" s="318">
        <v>0</v>
      </c>
      <c r="Q482" s="318">
        <v>0</v>
      </c>
      <c r="R482" s="318">
        <v>0</v>
      </c>
      <c r="S482" s="318">
        <v>0</v>
      </c>
      <c r="T482" s="156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</row>
    <row r="483" spans="1:49" s="9" customFormat="1" ht="22.5" customHeight="1">
      <c r="A483" s="160" t="s">
        <v>846</v>
      </c>
      <c r="B483" s="150" t="s">
        <v>847</v>
      </c>
      <c r="C483" s="319">
        <f t="shared" si="91"/>
        <v>0</v>
      </c>
      <c r="D483" s="319">
        <f t="shared" si="92"/>
        <v>0</v>
      </c>
      <c r="E483" s="318">
        <v>0</v>
      </c>
      <c r="F483" s="318">
        <v>0</v>
      </c>
      <c r="G483" s="318">
        <v>0</v>
      </c>
      <c r="H483" s="318">
        <v>0</v>
      </c>
      <c r="I483" s="318">
        <v>0</v>
      </c>
      <c r="J483" s="318">
        <v>0</v>
      </c>
      <c r="K483" s="318">
        <v>0</v>
      </c>
      <c r="L483" s="318">
        <v>0</v>
      </c>
      <c r="M483" s="318">
        <v>0</v>
      </c>
      <c r="N483" s="318">
        <v>0</v>
      </c>
      <c r="O483" s="318">
        <v>0</v>
      </c>
      <c r="P483" s="318">
        <v>0</v>
      </c>
      <c r="Q483" s="318">
        <v>0</v>
      </c>
      <c r="R483" s="318">
        <v>0</v>
      </c>
      <c r="S483" s="318">
        <v>0</v>
      </c>
      <c r="T483" s="156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</row>
    <row r="484" spans="1:49" s="9" customFormat="1" ht="22.5" customHeight="1">
      <c r="A484" s="189" t="s">
        <v>1249</v>
      </c>
      <c r="B484" s="178" t="s">
        <v>848</v>
      </c>
      <c r="C484" s="319">
        <f t="shared" si="91"/>
        <v>44</v>
      </c>
      <c r="D484" s="319">
        <f t="shared" si="92"/>
        <v>1061</v>
      </c>
      <c r="E484" s="318">
        <v>7</v>
      </c>
      <c r="F484" s="318">
        <v>14</v>
      </c>
      <c r="G484" s="318">
        <v>9</v>
      </c>
      <c r="H484" s="318">
        <v>61</v>
      </c>
      <c r="I484" s="318">
        <v>13</v>
      </c>
      <c r="J484" s="318">
        <v>163</v>
      </c>
      <c r="K484" s="318">
        <v>4</v>
      </c>
      <c r="L484" s="318">
        <v>97</v>
      </c>
      <c r="M484" s="318">
        <v>4</v>
      </c>
      <c r="N484" s="318">
        <v>153</v>
      </c>
      <c r="O484" s="318">
        <v>6</v>
      </c>
      <c r="P484" s="318">
        <v>423</v>
      </c>
      <c r="Q484" s="318">
        <v>1</v>
      </c>
      <c r="R484" s="318">
        <v>150</v>
      </c>
      <c r="S484" s="318">
        <v>0</v>
      </c>
      <c r="T484" s="156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</row>
    <row r="485" spans="1:49" s="9" customFormat="1" ht="22.5" customHeight="1">
      <c r="A485" s="189" t="s">
        <v>1250</v>
      </c>
      <c r="B485" s="178" t="s">
        <v>849</v>
      </c>
      <c r="C485" s="319">
        <f t="shared" si="91"/>
        <v>101</v>
      </c>
      <c r="D485" s="319">
        <f t="shared" si="92"/>
        <v>445</v>
      </c>
      <c r="E485" s="318">
        <v>79</v>
      </c>
      <c r="F485" s="318">
        <v>181</v>
      </c>
      <c r="G485" s="318">
        <v>14</v>
      </c>
      <c r="H485" s="318">
        <v>83</v>
      </c>
      <c r="I485" s="318">
        <v>3</v>
      </c>
      <c r="J485" s="318">
        <v>34</v>
      </c>
      <c r="K485" s="318">
        <v>3</v>
      </c>
      <c r="L485" s="318">
        <v>76</v>
      </c>
      <c r="M485" s="318">
        <v>2</v>
      </c>
      <c r="N485" s="318">
        <v>71</v>
      </c>
      <c r="O485" s="318">
        <v>0</v>
      </c>
      <c r="P485" s="318">
        <v>0</v>
      </c>
      <c r="Q485" s="318">
        <v>0</v>
      </c>
      <c r="R485" s="318">
        <v>0</v>
      </c>
      <c r="S485" s="318">
        <v>0</v>
      </c>
      <c r="T485" s="156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</row>
    <row r="486" spans="1:49" s="12" customFormat="1" ht="22.5" customHeight="1">
      <c r="A486" s="142" t="s">
        <v>1201</v>
      </c>
      <c r="B486" s="143" t="s">
        <v>1202</v>
      </c>
      <c r="C486" s="319">
        <f aca="true" t="shared" si="94" ref="C486:S486">SUM(C487:C491,C492:C494)</f>
        <v>189</v>
      </c>
      <c r="D486" s="319">
        <f t="shared" si="94"/>
        <v>2703</v>
      </c>
      <c r="E486" s="319">
        <f t="shared" si="94"/>
        <v>75</v>
      </c>
      <c r="F486" s="319">
        <f t="shared" si="94"/>
        <v>158</v>
      </c>
      <c r="G486" s="319">
        <f t="shared" si="94"/>
        <v>33</v>
      </c>
      <c r="H486" s="319">
        <f t="shared" si="94"/>
        <v>218</v>
      </c>
      <c r="I486" s="319">
        <f t="shared" si="94"/>
        <v>34</v>
      </c>
      <c r="J486" s="319">
        <f t="shared" si="94"/>
        <v>490</v>
      </c>
      <c r="K486" s="319">
        <f t="shared" si="94"/>
        <v>15</v>
      </c>
      <c r="L486" s="319">
        <f t="shared" si="94"/>
        <v>370</v>
      </c>
      <c r="M486" s="319">
        <f t="shared" si="94"/>
        <v>18</v>
      </c>
      <c r="N486" s="319">
        <f t="shared" si="94"/>
        <v>658</v>
      </c>
      <c r="O486" s="319">
        <f t="shared" si="94"/>
        <v>5</v>
      </c>
      <c r="P486" s="319">
        <f t="shared" si="94"/>
        <v>298</v>
      </c>
      <c r="Q486" s="319">
        <f t="shared" si="94"/>
        <v>4</v>
      </c>
      <c r="R486" s="319">
        <f t="shared" si="94"/>
        <v>511</v>
      </c>
      <c r="S486" s="319">
        <f t="shared" si="94"/>
        <v>5</v>
      </c>
      <c r="T486" s="144"/>
      <c r="U486" s="320"/>
      <c r="V486" s="320"/>
      <c r="W486" s="320"/>
      <c r="X486" s="322"/>
      <c r="Y486" s="323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</row>
    <row r="487" spans="1:49" s="9" customFormat="1" ht="22.5" customHeight="1">
      <c r="A487" s="160" t="s">
        <v>850</v>
      </c>
      <c r="B487" s="150" t="s">
        <v>1233</v>
      </c>
      <c r="C487" s="319">
        <f t="shared" si="91"/>
        <v>6</v>
      </c>
      <c r="D487" s="319">
        <f t="shared" si="92"/>
        <v>60</v>
      </c>
      <c r="E487" s="318">
        <v>3</v>
      </c>
      <c r="F487" s="318">
        <v>7</v>
      </c>
      <c r="G487" s="318">
        <v>1</v>
      </c>
      <c r="H487" s="318">
        <v>6</v>
      </c>
      <c r="I487" s="318">
        <v>1</v>
      </c>
      <c r="J487" s="318">
        <v>12</v>
      </c>
      <c r="K487" s="318">
        <v>0</v>
      </c>
      <c r="L487" s="318">
        <v>0</v>
      </c>
      <c r="M487" s="318">
        <v>1</v>
      </c>
      <c r="N487" s="318">
        <v>35</v>
      </c>
      <c r="O487" s="318">
        <v>0</v>
      </c>
      <c r="P487" s="318">
        <v>0</v>
      </c>
      <c r="Q487" s="318">
        <v>0</v>
      </c>
      <c r="R487" s="318">
        <v>0</v>
      </c>
      <c r="S487" s="318">
        <v>0</v>
      </c>
      <c r="T487" s="156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</row>
    <row r="488" spans="1:49" s="9" customFormat="1" ht="22.5" customHeight="1">
      <c r="A488" s="160" t="s">
        <v>851</v>
      </c>
      <c r="B488" s="150" t="s">
        <v>852</v>
      </c>
      <c r="C488" s="319">
        <f t="shared" si="91"/>
        <v>4</v>
      </c>
      <c r="D488" s="319">
        <f t="shared" si="92"/>
        <v>93</v>
      </c>
      <c r="E488" s="318">
        <v>0</v>
      </c>
      <c r="F488" s="318">
        <v>0</v>
      </c>
      <c r="G488" s="318">
        <v>1</v>
      </c>
      <c r="H488" s="318">
        <v>7</v>
      </c>
      <c r="I488" s="318">
        <v>2</v>
      </c>
      <c r="J488" s="318">
        <v>31</v>
      </c>
      <c r="K488" s="318">
        <v>0</v>
      </c>
      <c r="L488" s="318">
        <v>0</v>
      </c>
      <c r="M488" s="318">
        <v>0</v>
      </c>
      <c r="N488" s="318">
        <v>0</v>
      </c>
      <c r="O488" s="318">
        <v>1</v>
      </c>
      <c r="P488" s="318">
        <v>55</v>
      </c>
      <c r="Q488" s="318">
        <v>0</v>
      </c>
      <c r="R488" s="318">
        <v>0</v>
      </c>
      <c r="S488" s="318">
        <v>0</v>
      </c>
      <c r="T488" s="156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</row>
    <row r="489" spans="1:49" s="9" customFormat="1" ht="22.5" customHeight="1">
      <c r="A489" s="160" t="s">
        <v>853</v>
      </c>
      <c r="B489" s="150" t="s">
        <v>854</v>
      </c>
      <c r="C489" s="319">
        <f t="shared" si="91"/>
        <v>5</v>
      </c>
      <c r="D489" s="319">
        <f t="shared" si="92"/>
        <v>17</v>
      </c>
      <c r="E489" s="318">
        <v>4</v>
      </c>
      <c r="F489" s="318">
        <v>11</v>
      </c>
      <c r="G489" s="318">
        <v>1</v>
      </c>
      <c r="H489" s="318">
        <v>6</v>
      </c>
      <c r="I489" s="318">
        <v>0</v>
      </c>
      <c r="J489" s="318">
        <v>0</v>
      </c>
      <c r="K489" s="318">
        <v>0</v>
      </c>
      <c r="L489" s="318">
        <v>0</v>
      </c>
      <c r="M489" s="318">
        <v>0</v>
      </c>
      <c r="N489" s="318">
        <v>0</v>
      </c>
      <c r="O489" s="318">
        <v>0</v>
      </c>
      <c r="P489" s="318">
        <v>0</v>
      </c>
      <c r="Q489" s="318">
        <v>0</v>
      </c>
      <c r="R489" s="318">
        <v>0</v>
      </c>
      <c r="S489" s="318">
        <v>0</v>
      </c>
      <c r="T489" s="156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</row>
    <row r="490" spans="1:49" s="9" customFormat="1" ht="22.5" customHeight="1">
      <c r="A490" s="160" t="s">
        <v>855</v>
      </c>
      <c r="B490" s="150" t="s">
        <v>856</v>
      </c>
      <c r="C490" s="319">
        <f t="shared" si="91"/>
        <v>2</v>
      </c>
      <c r="D490" s="319">
        <f t="shared" si="92"/>
        <v>3</v>
      </c>
      <c r="E490" s="318">
        <v>2</v>
      </c>
      <c r="F490" s="318">
        <v>3</v>
      </c>
      <c r="G490" s="318">
        <v>0</v>
      </c>
      <c r="H490" s="318">
        <v>0</v>
      </c>
      <c r="I490" s="318">
        <v>0</v>
      </c>
      <c r="J490" s="318">
        <v>0</v>
      </c>
      <c r="K490" s="318">
        <v>0</v>
      </c>
      <c r="L490" s="318">
        <v>0</v>
      </c>
      <c r="M490" s="318">
        <v>0</v>
      </c>
      <c r="N490" s="318">
        <v>0</v>
      </c>
      <c r="O490" s="318">
        <v>0</v>
      </c>
      <c r="P490" s="318">
        <v>0</v>
      </c>
      <c r="Q490" s="318">
        <v>0</v>
      </c>
      <c r="R490" s="318">
        <v>0</v>
      </c>
      <c r="S490" s="318">
        <v>0</v>
      </c>
      <c r="T490" s="156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</row>
    <row r="491" spans="1:49" s="9" customFormat="1" ht="22.5" customHeight="1">
      <c r="A491" s="189" t="s">
        <v>1248</v>
      </c>
      <c r="B491" s="178" t="s">
        <v>857</v>
      </c>
      <c r="C491" s="319">
        <f t="shared" si="91"/>
        <v>40</v>
      </c>
      <c r="D491" s="319">
        <f t="shared" si="92"/>
        <v>601</v>
      </c>
      <c r="E491" s="318">
        <v>18</v>
      </c>
      <c r="F491" s="318">
        <v>49</v>
      </c>
      <c r="G491" s="318">
        <v>6</v>
      </c>
      <c r="H491" s="318">
        <v>41</v>
      </c>
      <c r="I491" s="318">
        <v>5</v>
      </c>
      <c r="J491" s="318">
        <v>76</v>
      </c>
      <c r="K491" s="318">
        <v>3</v>
      </c>
      <c r="L491" s="318">
        <v>84</v>
      </c>
      <c r="M491" s="318">
        <v>5</v>
      </c>
      <c r="N491" s="318">
        <v>193</v>
      </c>
      <c r="O491" s="318">
        <v>1</v>
      </c>
      <c r="P491" s="318">
        <v>51</v>
      </c>
      <c r="Q491" s="318">
        <v>1</v>
      </c>
      <c r="R491" s="318">
        <v>107</v>
      </c>
      <c r="S491" s="318">
        <v>1</v>
      </c>
      <c r="T491" s="156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</row>
    <row r="492" spans="1:49" s="9" customFormat="1" ht="22.5" customHeight="1">
      <c r="A492" s="160" t="s">
        <v>858</v>
      </c>
      <c r="B492" s="150" t="s">
        <v>859</v>
      </c>
      <c r="C492" s="319">
        <f>E492+G492+I492+K492+M492+O492+Q492+S492</f>
        <v>3</v>
      </c>
      <c r="D492" s="319">
        <f>F492+H492+J492+L492+N492+P492+R492</f>
        <v>164</v>
      </c>
      <c r="E492" s="318">
        <v>0</v>
      </c>
      <c r="F492" s="318">
        <v>0</v>
      </c>
      <c r="G492" s="318">
        <v>1</v>
      </c>
      <c r="H492" s="318">
        <v>5</v>
      </c>
      <c r="I492" s="318">
        <v>0</v>
      </c>
      <c r="J492" s="318">
        <v>0</v>
      </c>
      <c r="K492" s="318">
        <v>0</v>
      </c>
      <c r="L492" s="318">
        <v>0</v>
      </c>
      <c r="M492" s="318">
        <v>1</v>
      </c>
      <c r="N492" s="318">
        <v>40</v>
      </c>
      <c r="O492" s="318">
        <v>0</v>
      </c>
      <c r="P492" s="318">
        <v>0</v>
      </c>
      <c r="Q492" s="318">
        <v>1</v>
      </c>
      <c r="R492" s="318">
        <v>119</v>
      </c>
      <c r="S492" s="318">
        <v>0</v>
      </c>
      <c r="T492" s="156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</row>
    <row r="493" spans="1:49" s="9" customFormat="1" ht="22.5" customHeight="1">
      <c r="A493" s="189" t="s">
        <v>1245</v>
      </c>
      <c r="B493" s="178" t="s">
        <v>1246</v>
      </c>
      <c r="C493" s="319">
        <f>E493+G493+I493+K493+M493+O493+Q493+S493</f>
        <v>89</v>
      </c>
      <c r="D493" s="319">
        <f>F493+H493+J493+L493+N493+P493+R493</f>
        <v>1385</v>
      </c>
      <c r="E493" s="318">
        <v>32</v>
      </c>
      <c r="F493" s="318">
        <v>55</v>
      </c>
      <c r="G493" s="318">
        <v>14</v>
      </c>
      <c r="H493" s="318">
        <v>96</v>
      </c>
      <c r="I493" s="318">
        <v>16</v>
      </c>
      <c r="J493" s="318">
        <v>225</v>
      </c>
      <c r="K493" s="318">
        <v>9</v>
      </c>
      <c r="L493" s="318">
        <v>220</v>
      </c>
      <c r="M493" s="318">
        <v>9</v>
      </c>
      <c r="N493" s="318">
        <v>312</v>
      </c>
      <c r="O493" s="318">
        <v>3</v>
      </c>
      <c r="P493" s="318">
        <v>192</v>
      </c>
      <c r="Q493" s="318">
        <v>2</v>
      </c>
      <c r="R493" s="318">
        <v>285</v>
      </c>
      <c r="S493" s="318">
        <v>4</v>
      </c>
      <c r="T493" s="156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</row>
    <row r="494" spans="1:49" s="9" customFormat="1" ht="22.5" customHeight="1">
      <c r="A494" s="189" t="s">
        <v>1247</v>
      </c>
      <c r="B494" s="178" t="s">
        <v>1015</v>
      </c>
      <c r="C494" s="319">
        <f>E494+G494+I494+K494+M494+O494+Q494+S494</f>
        <v>40</v>
      </c>
      <c r="D494" s="319">
        <f>F494+H494+J494+L494+N494+P494+R494</f>
        <v>380</v>
      </c>
      <c r="E494" s="318">
        <v>16</v>
      </c>
      <c r="F494" s="318">
        <v>33</v>
      </c>
      <c r="G494" s="318">
        <v>9</v>
      </c>
      <c r="H494" s="318">
        <v>57</v>
      </c>
      <c r="I494" s="318">
        <v>10</v>
      </c>
      <c r="J494" s="318">
        <v>146</v>
      </c>
      <c r="K494" s="318">
        <v>3</v>
      </c>
      <c r="L494" s="318">
        <v>66</v>
      </c>
      <c r="M494" s="318">
        <v>2</v>
      </c>
      <c r="N494" s="318">
        <v>78</v>
      </c>
      <c r="O494" s="318">
        <v>0</v>
      </c>
      <c r="P494" s="318">
        <v>0</v>
      </c>
      <c r="Q494" s="318">
        <v>0</v>
      </c>
      <c r="R494" s="318">
        <v>0</v>
      </c>
      <c r="S494" s="318">
        <v>0</v>
      </c>
      <c r="T494" s="156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</row>
    <row r="495" spans="1:49" s="12" customFormat="1" ht="22.5" customHeight="1">
      <c r="A495" s="324" t="s">
        <v>1306</v>
      </c>
      <c r="B495" s="326" t="s">
        <v>1327</v>
      </c>
      <c r="C495" s="319">
        <f>E495+G495+I495+K495+M495+O495+Q495+S495</f>
        <v>3</v>
      </c>
      <c r="D495" s="319">
        <f>F495+H495+J495+L495+N495+P495+R495</f>
        <v>20</v>
      </c>
      <c r="E495" s="319">
        <v>2</v>
      </c>
      <c r="F495" s="319">
        <v>2</v>
      </c>
      <c r="G495" s="319">
        <v>0</v>
      </c>
      <c r="H495" s="319">
        <v>0</v>
      </c>
      <c r="I495" s="319">
        <v>1</v>
      </c>
      <c r="J495" s="319">
        <v>18</v>
      </c>
      <c r="K495" s="319">
        <v>0</v>
      </c>
      <c r="L495" s="319">
        <v>0</v>
      </c>
      <c r="M495" s="319">
        <v>0</v>
      </c>
      <c r="N495" s="319">
        <v>0</v>
      </c>
      <c r="O495" s="319">
        <v>0</v>
      </c>
      <c r="P495" s="319">
        <v>0</v>
      </c>
      <c r="Q495" s="319">
        <v>0</v>
      </c>
      <c r="R495" s="319">
        <v>0</v>
      </c>
      <c r="S495" s="319">
        <v>0</v>
      </c>
      <c r="T495" s="144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</row>
    <row r="496" spans="1:49" s="9" customFormat="1" ht="22.5" customHeight="1">
      <c r="A496" s="160"/>
      <c r="B496" s="150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156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</row>
    <row r="497" spans="1:49" s="12" customFormat="1" ht="22.5" customHeight="1">
      <c r="A497" s="142" t="s">
        <v>860</v>
      </c>
      <c r="B497" s="143" t="s">
        <v>1016</v>
      </c>
      <c r="C497" s="319">
        <f aca="true" t="shared" si="95" ref="C497:S497">C498+C515</f>
        <v>636</v>
      </c>
      <c r="D497" s="319">
        <f t="shared" si="95"/>
        <v>7817</v>
      </c>
      <c r="E497" s="319">
        <f t="shared" si="95"/>
        <v>376</v>
      </c>
      <c r="F497" s="319">
        <f t="shared" si="95"/>
        <v>720</v>
      </c>
      <c r="G497" s="319">
        <f t="shared" si="95"/>
        <v>106</v>
      </c>
      <c r="H497" s="319">
        <f t="shared" si="95"/>
        <v>705</v>
      </c>
      <c r="I497" s="319">
        <f t="shared" si="95"/>
        <v>79</v>
      </c>
      <c r="J497" s="319">
        <f t="shared" si="95"/>
        <v>1125</v>
      </c>
      <c r="K497" s="319">
        <f t="shared" si="95"/>
        <v>34</v>
      </c>
      <c r="L497" s="319">
        <f t="shared" si="95"/>
        <v>800</v>
      </c>
      <c r="M497" s="319">
        <f t="shared" si="95"/>
        <v>21</v>
      </c>
      <c r="N497" s="319">
        <f t="shared" si="95"/>
        <v>795</v>
      </c>
      <c r="O497" s="319">
        <f t="shared" si="95"/>
        <v>12</v>
      </c>
      <c r="P497" s="319">
        <f t="shared" si="95"/>
        <v>865</v>
      </c>
      <c r="Q497" s="319">
        <f t="shared" si="95"/>
        <v>7</v>
      </c>
      <c r="R497" s="319">
        <f t="shared" si="95"/>
        <v>2807</v>
      </c>
      <c r="S497" s="319">
        <f t="shared" si="95"/>
        <v>1</v>
      </c>
      <c r="T497" s="144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</row>
    <row r="498" spans="1:49" s="12" customFormat="1" ht="22.5" customHeight="1">
      <c r="A498" s="142" t="s">
        <v>1203</v>
      </c>
      <c r="B498" s="143" t="s">
        <v>1204</v>
      </c>
      <c r="C498" s="319">
        <f aca="true" t="shared" si="96" ref="C498:S498">SUM(C499:C514)</f>
        <v>83</v>
      </c>
      <c r="D498" s="319">
        <f t="shared" si="96"/>
        <v>4628</v>
      </c>
      <c r="E498" s="319">
        <f t="shared" si="96"/>
        <v>4</v>
      </c>
      <c r="F498" s="319">
        <f t="shared" si="96"/>
        <v>10</v>
      </c>
      <c r="G498" s="319">
        <f t="shared" si="96"/>
        <v>14</v>
      </c>
      <c r="H498" s="319">
        <f t="shared" si="96"/>
        <v>101</v>
      </c>
      <c r="I498" s="319">
        <f t="shared" si="96"/>
        <v>22</v>
      </c>
      <c r="J498" s="319">
        <f t="shared" si="96"/>
        <v>336</v>
      </c>
      <c r="K498" s="319">
        <f t="shared" si="96"/>
        <v>17</v>
      </c>
      <c r="L498" s="319">
        <f t="shared" si="96"/>
        <v>397</v>
      </c>
      <c r="M498" s="319">
        <f t="shared" si="96"/>
        <v>13</v>
      </c>
      <c r="N498" s="319">
        <f t="shared" si="96"/>
        <v>492</v>
      </c>
      <c r="O498" s="319">
        <f t="shared" si="96"/>
        <v>6</v>
      </c>
      <c r="P498" s="319">
        <f t="shared" si="96"/>
        <v>485</v>
      </c>
      <c r="Q498" s="319">
        <f t="shared" si="96"/>
        <v>7</v>
      </c>
      <c r="R498" s="319">
        <f t="shared" si="96"/>
        <v>2807</v>
      </c>
      <c r="S498" s="319">
        <f t="shared" si="96"/>
        <v>0</v>
      </c>
      <c r="T498" s="144"/>
      <c r="U498" s="320"/>
      <c r="V498" s="320"/>
      <c r="W498" s="320"/>
      <c r="X498" s="322"/>
      <c r="Y498" s="323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</row>
    <row r="499" spans="1:49" s="9" customFormat="1" ht="22.5" customHeight="1">
      <c r="A499" s="160" t="s">
        <v>861</v>
      </c>
      <c r="B499" s="150" t="s">
        <v>1233</v>
      </c>
      <c r="C499" s="319">
        <f>E499+G499+I499+K499+M499+O499+Q499+S499</f>
        <v>2</v>
      </c>
      <c r="D499" s="319">
        <f>F499+H499+J499+L499+N499+P499+R499</f>
        <v>24</v>
      </c>
      <c r="E499" s="318">
        <v>1</v>
      </c>
      <c r="F499" s="318">
        <v>2</v>
      </c>
      <c r="G499" s="318">
        <v>0</v>
      </c>
      <c r="H499" s="318">
        <v>0</v>
      </c>
      <c r="I499" s="318">
        <v>0</v>
      </c>
      <c r="J499" s="318">
        <v>0</v>
      </c>
      <c r="K499" s="318">
        <v>1</v>
      </c>
      <c r="L499" s="318">
        <v>22</v>
      </c>
      <c r="M499" s="318">
        <v>0</v>
      </c>
      <c r="N499" s="318">
        <v>0</v>
      </c>
      <c r="O499" s="318">
        <v>0</v>
      </c>
      <c r="P499" s="318">
        <v>0</v>
      </c>
      <c r="Q499" s="318">
        <v>0</v>
      </c>
      <c r="R499" s="318">
        <v>0</v>
      </c>
      <c r="S499" s="318">
        <v>0</v>
      </c>
      <c r="T499" s="156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</row>
    <row r="500" spans="1:49" s="9" customFormat="1" ht="22.5" customHeight="1">
      <c r="A500" s="160" t="s">
        <v>862</v>
      </c>
      <c r="B500" s="150" t="s">
        <v>863</v>
      </c>
      <c r="C500" s="319">
        <f>E500+G500+I500+K500+M500+O500+Q500+S500</f>
        <v>38</v>
      </c>
      <c r="D500" s="319">
        <f>F500+H500+J500+L500+N500+P500+R500</f>
        <v>857</v>
      </c>
      <c r="E500" s="318">
        <v>0</v>
      </c>
      <c r="F500" s="318">
        <v>0</v>
      </c>
      <c r="G500" s="318">
        <v>4</v>
      </c>
      <c r="H500" s="318">
        <v>32</v>
      </c>
      <c r="I500" s="318">
        <v>13</v>
      </c>
      <c r="J500" s="318">
        <v>204</v>
      </c>
      <c r="K500" s="318">
        <v>12</v>
      </c>
      <c r="L500" s="318">
        <v>274</v>
      </c>
      <c r="M500" s="318">
        <v>9</v>
      </c>
      <c r="N500" s="318">
        <v>347</v>
      </c>
      <c r="O500" s="318">
        <v>0</v>
      </c>
      <c r="P500" s="318">
        <v>0</v>
      </c>
      <c r="Q500" s="318">
        <v>0</v>
      </c>
      <c r="R500" s="318">
        <v>0</v>
      </c>
      <c r="S500" s="318">
        <v>0</v>
      </c>
      <c r="T500" s="156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</row>
    <row r="501" spans="1:49" s="9" customFormat="1" ht="22.5" customHeight="1">
      <c r="A501" s="160" t="s">
        <v>864</v>
      </c>
      <c r="B501" s="150" t="s">
        <v>865</v>
      </c>
      <c r="C501" s="319">
        <f>E501+G501+I501+K501+M501+O501+Q501+S501</f>
        <v>2</v>
      </c>
      <c r="D501" s="319">
        <f>F501+H501+J501+L501+N501+P501+R501</f>
        <v>60</v>
      </c>
      <c r="E501" s="318">
        <v>0</v>
      </c>
      <c r="F501" s="318">
        <v>0</v>
      </c>
      <c r="G501" s="318">
        <v>0</v>
      </c>
      <c r="H501" s="318">
        <v>0</v>
      </c>
      <c r="I501" s="318">
        <v>0</v>
      </c>
      <c r="J501" s="318">
        <v>0</v>
      </c>
      <c r="K501" s="318">
        <v>1</v>
      </c>
      <c r="L501" s="318">
        <v>29</v>
      </c>
      <c r="M501" s="318">
        <v>1</v>
      </c>
      <c r="N501" s="318">
        <v>31</v>
      </c>
      <c r="O501" s="318">
        <v>0</v>
      </c>
      <c r="P501" s="318">
        <v>0</v>
      </c>
      <c r="Q501" s="318">
        <v>0</v>
      </c>
      <c r="R501" s="318">
        <v>0</v>
      </c>
      <c r="S501" s="318">
        <v>0</v>
      </c>
      <c r="T501" s="156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</row>
    <row r="502" spans="1:49" s="9" customFormat="1" ht="22.5" customHeight="1">
      <c r="A502" s="160" t="s">
        <v>866</v>
      </c>
      <c r="B502" s="150" t="s">
        <v>867</v>
      </c>
      <c r="C502" s="319">
        <f>E502+G502+I502+K502+M502+O502+Q502+S502</f>
        <v>5</v>
      </c>
      <c r="D502" s="319">
        <f>F502+H502+J502+L502+N502+P502+R502</f>
        <v>207</v>
      </c>
      <c r="E502" s="318">
        <v>0</v>
      </c>
      <c r="F502" s="318">
        <v>0</v>
      </c>
      <c r="G502" s="318">
        <v>0</v>
      </c>
      <c r="H502" s="318">
        <v>0</v>
      </c>
      <c r="I502" s="318">
        <v>2</v>
      </c>
      <c r="J502" s="318">
        <v>32</v>
      </c>
      <c r="K502" s="318">
        <v>1</v>
      </c>
      <c r="L502" s="318">
        <v>27</v>
      </c>
      <c r="M502" s="318">
        <v>1</v>
      </c>
      <c r="N502" s="318">
        <v>30</v>
      </c>
      <c r="O502" s="318">
        <v>0</v>
      </c>
      <c r="P502" s="318">
        <v>0</v>
      </c>
      <c r="Q502" s="318">
        <v>1</v>
      </c>
      <c r="R502" s="318">
        <v>118</v>
      </c>
      <c r="S502" s="318">
        <v>0</v>
      </c>
      <c r="T502" s="156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</row>
    <row r="503" spans="1:49" s="177" customFormat="1" ht="6" customHeight="1" thickBot="1">
      <c r="A503" s="171"/>
      <c r="B503" s="172"/>
      <c r="C503" s="173"/>
      <c r="D503" s="174"/>
      <c r="E503" s="173"/>
      <c r="F503" s="173"/>
      <c r="G503" s="173"/>
      <c r="H503" s="173"/>
      <c r="I503" s="175"/>
      <c r="J503" s="173"/>
      <c r="K503" s="173"/>
      <c r="L503" s="173"/>
      <c r="M503" s="173"/>
      <c r="N503" s="173"/>
      <c r="O503" s="173"/>
      <c r="P503" s="173"/>
      <c r="Q503" s="173"/>
      <c r="R503" s="173"/>
      <c r="S503" s="48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  <c r="AF503" s="176"/>
      <c r="AG503" s="176"/>
      <c r="AH503" s="176"/>
      <c r="AI503" s="176"/>
      <c r="AJ503" s="176"/>
      <c r="AK503" s="176"/>
      <c r="AL503" s="176"/>
      <c r="AM503" s="176"/>
      <c r="AN503" s="176"/>
      <c r="AO503" s="176"/>
      <c r="AP503" s="176"/>
      <c r="AQ503" s="176"/>
      <c r="AR503" s="176"/>
      <c r="AS503" s="176"/>
      <c r="AT503" s="176"/>
      <c r="AU503" s="176"/>
      <c r="AV503" s="176"/>
      <c r="AW503" s="176"/>
    </row>
    <row r="504" spans="1:49" s="9" customFormat="1" ht="7.5" customHeight="1">
      <c r="A504" s="32"/>
      <c r="B504" s="32"/>
      <c r="C504" s="155"/>
      <c r="D504" s="158"/>
      <c r="E504" s="155"/>
      <c r="F504" s="155"/>
      <c r="G504" s="155"/>
      <c r="H504" s="155"/>
      <c r="I504" s="159"/>
      <c r="J504" s="155"/>
      <c r="K504" s="155"/>
      <c r="L504" s="155"/>
      <c r="M504" s="155"/>
      <c r="N504" s="155"/>
      <c r="O504" s="155"/>
      <c r="P504" s="155"/>
      <c r="Q504" s="155"/>
      <c r="R504" s="155"/>
      <c r="S504" s="117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</row>
    <row r="505" spans="1:19" s="119" customFormat="1" ht="21.75" customHeight="1">
      <c r="A505" s="426" t="s">
        <v>1337</v>
      </c>
      <c r="B505" s="426"/>
      <c r="C505" s="426"/>
      <c r="D505" s="426"/>
      <c r="E505" s="426"/>
      <c r="F505" s="426"/>
      <c r="G505" s="426"/>
      <c r="H505" s="426"/>
      <c r="I505" s="426"/>
      <c r="J505" s="426"/>
      <c r="K505" s="426"/>
      <c r="L505" s="426"/>
      <c r="M505" s="426"/>
      <c r="N505" s="426"/>
      <c r="O505" s="426"/>
      <c r="P505" s="426"/>
      <c r="Q505" s="426"/>
      <c r="R505" s="426"/>
      <c r="S505" s="426"/>
    </row>
    <row r="506" spans="1:18" ht="12" customHeight="1" thickBot="1">
      <c r="A506" s="120"/>
      <c r="B506" s="120"/>
      <c r="C506" s="121"/>
      <c r="D506" s="122"/>
      <c r="E506" s="121"/>
      <c r="F506" s="121"/>
      <c r="G506" s="121"/>
      <c r="H506" s="121"/>
      <c r="I506" s="123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1:49" s="9" customFormat="1" ht="24" customHeight="1">
      <c r="A507" s="418" t="s">
        <v>975</v>
      </c>
      <c r="B507" s="419"/>
      <c r="C507" s="416" t="s">
        <v>976</v>
      </c>
      <c r="D507" s="417"/>
      <c r="E507" s="416" t="s">
        <v>977</v>
      </c>
      <c r="F507" s="417"/>
      <c r="G507" s="416" t="s">
        <v>978</v>
      </c>
      <c r="H507" s="417"/>
      <c r="I507" s="424" t="s">
        <v>979</v>
      </c>
      <c r="J507" s="425"/>
      <c r="K507" s="416" t="s">
        <v>980</v>
      </c>
      <c r="L507" s="417"/>
      <c r="M507" s="416" t="s">
        <v>981</v>
      </c>
      <c r="N507" s="417"/>
      <c r="O507" s="416" t="s">
        <v>982</v>
      </c>
      <c r="P507" s="417"/>
      <c r="Q507" s="416" t="s">
        <v>983</v>
      </c>
      <c r="R507" s="417"/>
      <c r="S507" s="133" t="s">
        <v>48</v>
      </c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</row>
    <row r="508" spans="1:49" s="9" customFormat="1" ht="24.75" customHeight="1">
      <c r="A508" s="420"/>
      <c r="B508" s="421"/>
      <c r="C508" s="129" t="s">
        <v>984</v>
      </c>
      <c r="D508" s="135" t="s">
        <v>985</v>
      </c>
      <c r="E508" s="136" t="s">
        <v>984</v>
      </c>
      <c r="F508" s="135" t="s">
        <v>985</v>
      </c>
      <c r="G508" s="136" t="s">
        <v>984</v>
      </c>
      <c r="H508" s="137" t="s">
        <v>985</v>
      </c>
      <c r="I508" s="130" t="s">
        <v>984</v>
      </c>
      <c r="J508" s="128" t="s">
        <v>985</v>
      </c>
      <c r="K508" s="136" t="s">
        <v>984</v>
      </c>
      <c r="L508" s="135" t="s">
        <v>985</v>
      </c>
      <c r="M508" s="136" t="s">
        <v>984</v>
      </c>
      <c r="N508" s="135" t="s">
        <v>985</v>
      </c>
      <c r="O508" s="136" t="s">
        <v>984</v>
      </c>
      <c r="P508" s="135" t="s">
        <v>985</v>
      </c>
      <c r="Q508" s="136" t="s">
        <v>984</v>
      </c>
      <c r="R508" s="137" t="s">
        <v>985</v>
      </c>
      <c r="S508" s="56" t="s">
        <v>49</v>
      </c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</row>
    <row r="509" spans="1:49" s="9" customFormat="1" ht="6" customHeight="1">
      <c r="A509" s="15"/>
      <c r="B509" s="185"/>
      <c r="C509" s="186"/>
      <c r="D509" s="187"/>
      <c r="E509" s="186"/>
      <c r="F509" s="187"/>
      <c r="G509" s="186"/>
      <c r="H509" s="187"/>
      <c r="I509" s="188"/>
      <c r="J509" s="186"/>
      <c r="K509" s="186"/>
      <c r="L509" s="187"/>
      <c r="M509" s="186"/>
      <c r="N509" s="187"/>
      <c r="O509" s="186"/>
      <c r="P509" s="187"/>
      <c r="Q509" s="186"/>
      <c r="R509" s="187"/>
      <c r="S509" s="48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</row>
    <row r="510" spans="1:49" s="9" customFormat="1" ht="22.5" customHeight="1">
      <c r="A510" s="160" t="s">
        <v>868</v>
      </c>
      <c r="B510" s="150" t="s">
        <v>869</v>
      </c>
      <c r="C510" s="319">
        <f aca="true" t="shared" si="97" ref="C510:C517">E510+G510+I510+K510+M510+O510+Q510+S510</f>
        <v>11</v>
      </c>
      <c r="D510" s="319">
        <f aca="true" t="shared" si="98" ref="D510:D517">F510+H510+J510+L510+N510+P510+R510</f>
        <v>617</v>
      </c>
      <c r="E510" s="318">
        <v>1</v>
      </c>
      <c r="F510" s="318">
        <v>4</v>
      </c>
      <c r="G510" s="318">
        <v>2</v>
      </c>
      <c r="H510" s="318">
        <v>16</v>
      </c>
      <c r="I510" s="318">
        <v>1</v>
      </c>
      <c r="J510" s="318">
        <v>18</v>
      </c>
      <c r="K510" s="318">
        <v>1</v>
      </c>
      <c r="L510" s="318">
        <v>23</v>
      </c>
      <c r="M510" s="318">
        <v>1</v>
      </c>
      <c r="N510" s="318">
        <v>47</v>
      </c>
      <c r="O510" s="318">
        <v>3</v>
      </c>
      <c r="P510" s="318">
        <v>249</v>
      </c>
      <c r="Q510" s="318">
        <v>2</v>
      </c>
      <c r="R510" s="318">
        <v>260</v>
      </c>
      <c r="S510" s="318">
        <v>0</v>
      </c>
      <c r="T510" s="156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</row>
    <row r="511" spans="1:49" s="9" customFormat="1" ht="22.5" customHeight="1">
      <c r="A511" s="160" t="s">
        <v>870</v>
      </c>
      <c r="B511" s="150" t="s">
        <v>871</v>
      </c>
      <c r="C511" s="319">
        <f t="shared" si="97"/>
        <v>0</v>
      </c>
      <c r="D511" s="319">
        <f t="shared" si="98"/>
        <v>0</v>
      </c>
      <c r="E511" s="318">
        <v>0</v>
      </c>
      <c r="F511" s="318">
        <v>0</v>
      </c>
      <c r="G511" s="318">
        <v>0</v>
      </c>
      <c r="H511" s="318">
        <v>0</v>
      </c>
      <c r="I511" s="318">
        <v>0</v>
      </c>
      <c r="J511" s="318">
        <v>0</v>
      </c>
      <c r="K511" s="318">
        <v>0</v>
      </c>
      <c r="L511" s="318">
        <v>0</v>
      </c>
      <c r="M511" s="318">
        <v>0</v>
      </c>
      <c r="N511" s="318">
        <v>0</v>
      </c>
      <c r="O511" s="318">
        <v>0</v>
      </c>
      <c r="P511" s="318">
        <v>0</v>
      </c>
      <c r="Q511" s="318">
        <v>0</v>
      </c>
      <c r="R511" s="318">
        <v>0</v>
      </c>
      <c r="S511" s="318">
        <v>0</v>
      </c>
      <c r="T511" s="156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</row>
    <row r="512" spans="1:49" s="9" customFormat="1" ht="22.5" customHeight="1">
      <c r="A512" s="160" t="s">
        <v>872</v>
      </c>
      <c r="B512" s="150" t="s">
        <v>873</v>
      </c>
      <c r="C512" s="319">
        <f t="shared" si="97"/>
        <v>10</v>
      </c>
      <c r="D512" s="319">
        <f t="shared" si="98"/>
        <v>2726</v>
      </c>
      <c r="E512" s="318">
        <v>0</v>
      </c>
      <c r="F512" s="318">
        <v>0</v>
      </c>
      <c r="G512" s="318">
        <v>1</v>
      </c>
      <c r="H512" s="318">
        <v>6</v>
      </c>
      <c r="I512" s="318">
        <v>1</v>
      </c>
      <c r="J512" s="318">
        <v>18</v>
      </c>
      <c r="K512" s="318">
        <v>0</v>
      </c>
      <c r="L512" s="318">
        <v>0</v>
      </c>
      <c r="M512" s="318">
        <v>1</v>
      </c>
      <c r="N512" s="318">
        <v>37</v>
      </c>
      <c r="O512" s="318">
        <v>3</v>
      </c>
      <c r="P512" s="318">
        <v>236</v>
      </c>
      <c r="Q512" s="318">
        <v>4</v>
      </c>
      <c r="R512" s="318">
        <v>2429</v>
      </c>
      <c r="S512" s="318">
        <v>0</v>
      </c>
      <c r="T512" s="156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</row>
    <row r="513" spans="1:49" s="9" customFormat="1" ht="22.5" customHeight="1">
      <c r="A513" s="160" t="s">
        <v>874</v>
      </c>
      <c r="B513" s="150" t="s">
        <v>875</v>
      </c>
      <c r="C513" s="319">
        <f t="shared" si="97"/>
        <v>15</v>
      </c>
      <c r="D513" s="319">
        <f t="shared" si="98"/>
        <v>137</v>
      </c>
      <c r="E513" s="318">
        <v>2</v>
      </c>
      <c r="F513" s="318">
        <v>4</v>
      </c>
      <c r="G513" s="318">
        <v>7</v>
      </c>
      <c r="H513" s="318">
        <v>47</v>
      </c>
      <c r="I513" s="318">
        <v>5</v>
      </c>
      <c r="J513" s="318">
        <v>64</v>
      </c>
      <c r="K513" s="318">
        <v>1</v>
      </c>
      <c r="L513" s="318">
        <v>22</v>
      </c>
      <c r="M513" s="318">
        <v>0</v>
      </c>
      <c r="N513" s="318">
        <v>0</v>
      </c>
      <c r="O513" s="318">
        <v>0</v>
      </c>
      <c r="P513" s="318">
        <v>0</v>
      </c>
      <c r="Q513" s="318">
        <v>0</v>
      </c>
      <c r="R513" s="318">
        <v>0</v>
      </c>
      <c r="S513" s="318">
        <v>0</v>
      </c>
      <c r="T513" s="156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</row>
    <row r="514" spans="1:49" s="9" customFormat="1" ht="22.5" customHeight="1">
      <c r="A514" s="160" t="s">
        <v>876</v>
      </c>
      <c r="B514" s="150" t="s">
        <v>877</v>
      </c>
      <c r="C514" s="319">
        <f t="shared" si="97"/>
        <v>0</v>
      </c>
      <c r="D514" s="319">
        <f t="shared" si="98"/>
        <v>0</v>
      </c>
      <c r="E514" s="318">
        <v>0</v>
      </c>
      <c r="F514" s="318">
        <v>0</v>
      </c>
      <c r="G514" s="318">
        <v>0</v>
      </c>
      <c r="H514" s="318">
        <v>0</v>
      </c>
      <c r="I514" s="318">
        <v>0</v>
      </c>
      <c r="J514" s="318">
        <v>0</v>
      </c>
      <c r="K514" s="318">
        <v>0</v>
      </c>
      <c r="L514" s="318">
        <v>0</v>
      </c>
      <c r="M514" s="318">
        <v>0</v>
      </c>
      <c r="N514" s="318">
        <v>0</v>
      </c>
      <c r="O514" s="318">
        <v>0</v>
      </c>
      <c r="P514" s="318">
        <v>0</v>
      </c>
      <c r="Q514" s="318">
        <v>0</v>
      </c>
      <c r="R514" s="318">
        <v>0</v>
      </c>
      <c r="S514" s="318">
        <v>0</v>
      </c>
      <c r="T514" s="156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</row>
    <row r="515" spans="1:49" s="12" customFormat="1" ht="22.5" customHeight="1">
      <c r="A515" s="142" t="s">
        <v>1205</v>
      </c>
      <c r="B515" s="143" t="s">
        <v>1206</v>
      </c>
      <c r="C515" s="319">
        <f aca="true" t="shared" si="99" ref="C515:S515">SUM(C516:C517,C518:C522)</f>
        <v>553</v>
      </c>
      <c r="D515" s="319">
        <f t="shared" si="99"/>
        <v>3189</v>
      </c>
      <c r="E515" s="319">
        <f t="shared" si="99"/>
        <v>372</v>
      </c>
      <c r="F515" s="319">
        <f t="shared" si="99"/>
        <v>710</v>
      </c>
      <c r="G515" s="319">
        <f t="shared" si="99"/>
        <v>92</v>
      </c>
      <c r="H515" s="319">
        <f t="shared" si="99"/>
        <v>604</v>
      </c>
      <c r="I515" s="319">
        <f t="shared" si="99"/>
        <v>57</v>
      </c>
      <c r="J515" s="319">
        <f t="shared" si="99"/>
        <v>789</v>
      </c>
      <c r="K515" s="319">
        <f t="shared" si="99"/>
        <v>17</v>
      </c>
      <c r="L515" s="319">
        <f t="shared" si="99"/>
        <v>403</v>
      </c>
      <c r="M515" s="319">
        <f t="shared" si="99"/>
        <v>8</v>
      </c>
      <c r="N515" s="319">
        <f t="shared" si="99"/>
        <v>303</v>
      </c>
      <c r="O515" s="319">
        <f t="shared" si="99"/>
        <v>6</v>
      </c>
      <c r="P515" s="319">
        <f t="shared" si="99"/>
        <v>380</v>
      </c>
      <c r="Q515" s="319">
        <f t="shared" si="99"/>
        <v>0</v>
      </c>
      <c r="R515" s="319">
        <f t="shared" si="99"/>
        <v>0</v>
      </c>
      <c r="S515" s="319">
        <f t="shared" si="99"/>
        <v>1</v>
      </c>
      <c r="T515" s="144"/>
      <c r="U515" s="320"/>
      <c r="V515" s="320"/>
      <c r="W515" s="320"/>
      <c r="X515" s="322"/>
      <c r="Y515" s="323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</row>
    <row r="516" spans="1:49" s="9" customFormat="1" ht="22.5" customHeight="1">
      <c r="A516" s="160" t="s">
        <v>878</v>
      </c>
      <c r="B516" s="150" t="s">
        <v>1233</v>
      </c>
      <c r="C516" s="319">
        <f t="shared" si="97"/>
        <v>2</v>
      </c>
      <c r="D516" s="319">
        <f t="shared" si="98"/>
        <v>5</v>
      </c>
      <c r="E516" s="318">
        <v>2</v>
      </c>
      <c r="F516" s="318">
        <v>5</v>
      </c>
      <c r="G516" s="318">
        <v>0</v>
      </c>
      <c r="H516" s="318">
        <v>0</v>
      </c>
      <c r="I516" s="318">
        <v>0</v>
      </c>
      <c r="J516" s="318">
        <v>0</v>
      </c>
      <c r="K516" s="318">
        <v>0</v>
      </c>
      <c r="L516" s="318">
        <v>0</v>
      </c>
      <c r="M516" s="318">
        <v>0</v>
      </c>
      <c r="N516" s="318">
        <v>0</v>
      </c>
      <c r="O516" s="318">
        <v>0</v>
      </c>
      <c r="P516" s="318">
        <v>0</v>
      </c>
      <c r="Q516" s="318">
        <v>0</v>
      </c>
      <c r="R516" s="318">
        <v>0</v>
      </c>
      <c r="S516" s="318">
        <v>0</v>
      </c>
      <c r="T516" s="156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</row>
    <row r="517" spans="1:49" s="9" customFormat="1" ht="22.5" customHeight="1">
      <c r="A517" s="160" t="s">
        <v>879</v>
      </c>
      <c r="B517" s="178" t="s">
        <v>1244</v>
      </c>
      <c r="C517" s="319">
        <f t="shared" si="97"/>
        <v>13</v>
      </c>
      <c r="D517" s="319">
        <f t="shared" si="98"/>
        <v>109</v>
      </c>
      <c r="E517" s="318">
        <v>6</v>
      </c>
      <c r="F517" s="318">
        <v>22</v>
      </c>
      <c r="G517" s="318">
        <v>2</v>
      </c>
      <c r="H517" s="318">
        <v>14</v>
      </c>
      <c r="I517" s="318">
        <v>3</v>
      </c>
      <c r="J517" s="318">
        <v>45</v>
      </c>
      <c r="K517" s="318">
        <v>1</v>
      </c>
      <c r="L517" s="318">
        <v>28</v>
      </c>
      <c r="M517" s="318">
        <v>0</v>
      </c>
      <c r="N517" s="318">
        <v>0</v>
      </c>
      <c r="O517" s="318">
        <v>0</v>
      </c>
      <c r="P517" s="318">
        <v>0</v>
      </c>
      <c r="Q517" s="318">
        <v>0</v>
      </c>
      <c r="R517" s="318">
        <v>0</v>
      </c>
      <c r="S517" s="318">
        <v>1</v>
      </c>
      <c r="T517" s="156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</row>
    <row r="518" spans="1:49" s="9" customFormat="1" ht="22.5" customHeight="1">
      <c r="A518" s="160" t="s">
        <v>880</v>
      </c>
      <c r="B518" s="150" t="s">
        <v>881</v>
      </c>
      <c r="C518" s="319">
        <f>E518+G518+I518+K518+M518+O518+Q518+S518</f>
        <v>10</v>
      </c>
      <c r="D518" s="319">
        <f>F518+H518+J518+L518+N518+P518+R518</f>
        <v>64</v>
      </c>
      <c r="E518" s="318">
        <v>4</v>
      </c>
      <c r="F518" s="318">
        <v>5</v>
      </c>
      <c r="G518" s="318">
        <v>4</v>
      </c>
      <c r="H518" s="318">
        <v>25</v>
      </c>
      <c r="I518" s="318">
        <v>2</v>
      </c>
      <c r="J518" s="318">
        <v>34</v>
      </c>
      <c r="K518" s="318">
        <v>0</v>
      </c>
      <c r="L518" s="318">
        <v>0</v>
      </c>
      <c r="M518" s="318">
        <v>0</v>
      </c>
      <c r="N518" s="318">
        <v>0</v>
      </c>
      <c r="O518" s="318">
        <v>0</v>
      </c>
      <c r="P518" s="318">
        <v>0</v>
      </c>
      <c r="Q518" s="318">
        <v>0</v>
      </c>
      <c r="R518" s="318">
        <v>0</v>
      </c>
      <c r="S518" s="318">
        <v>0</v>
      </c>
      <c r="T518" s="156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</row>
    <row r="519" spans="1:49" s="9" customFormat="1" ht="22.5" customHeight="1">
      <c r="A519" s="160" t="s">
        <v>882</v>
      </c>
      <c r="B519" s="150" t="s">
        <v>883</v>
      </c>
      <c r="C519" s="319">
        <f>E519+G519+I519+K519+M519+O519+Q519+S519</f>
        <v>228</v>
      </c>
      <c r="D519" s="319">
        <f>F519+H519+J519+L519+N519+P519+R519</f>
        <v>1562</v>
      </c>
      <c r="E519" s="318">
        <v>124</v>
      </c>
      <c r="F519" s="318">
        <v>286</v>
      </c>
      <c r="G519" s="318">
        <v>57</v>
      </c>
      <c r="H519" s="318">
        <v>376</v>
      </c>
      <c r="I519" s="318">
        <v>33</v>
      </c>
      <c r="J519" s="318">
        <v>452</v>
      </c>
      <c r="K519" s="318">
        <v>7</v>
      </c>
      <c r="L519" s="318">
        <v>165</v>
      </c>
      <c r="M519" s="318">
        <v>6</v>
      </c>
      <c r="N519" s="318">
        <v>224</v>
      </c>
      <c r="O519" s="318">
        <v>1</v>
      </c>
      <c r="P519" s="318">
        <v>59</v>
      </c>
      <c r="Q519" s="318">
        <v>0</v>
      </c>
      <c r="R519" s="318">
        <v>0</v>
      </c>
      <c r="S519" s="318">
        <v>0</v>
      </c>
      <c r="T519" s="156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</row>
    <row r="520" spans="1:49" s="9" customFormat="1" ht="22.5" customHeight="1">
      <c r="A520" s="189" t="s">
        <v>1243</v>
      </c>
      <c r="B520" s="178" t="s">
        <v>884</v>
      </c>
      <c r="C520" s="319">
        <f>E520+G520+I520+K520+M520+O520+Q520+S520</f>
        <v>279</v>
      </c>
      <c r="D520" s="319">
        <f>F520+H520+J520+L520+N520+P520+R520</f>
        <v>1237</v>
      </c>
      <c r="E520" s="318">
        <v>226</v>
      </c>
      <c r="F520" s="318">
        <v>370</v>
      </c>
      <c r="G520" s="318">
        <v>25</v>
      </c>
      <c r="H520" s="318">
        <v>165</v>
      </c>
      <c r="I520" s="318">
        <v>15</v>
      </c>
      <c r="J520" s="318">
        <v>210</v>
      </c>
      <c r="K520" s="318">
        <v>8</v>
      </c>
      <c r="L520" s="318">
        <v>184</v>
      </c>
      <c r="M520" s="318">
        <v>1</v>
      </c>
      <c r="N520" s="318">
        <v>41</v>
      </c>
      <c r="O520" s="318">
        <v>4</v>
      </c>
      <c r="P520" s="318">
        <v>267</v>
      </c>
      <c r="Q520" s="318">
        <v>0</v>
      </c>
      <c r="R520" s="318">
        <v>0</v>
      </c>
      <c r="S520" s="318">
        <v>0</v>
      </c>
      <c r="T520" s="156"/>
      <c r="U520" s="156"/>
      <c r="V520" s="156"/>
      <c r="W520" s="156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</row>
    <row r="521" spans="1:49" s="9" customFormat="1" ht="22.5" customHeight="1">
      <c r="A521" s="160" t="s">
        <v>885</v>
      </c>
      <c r="B521" s="150" t="s">
        <v>886</v>
      </c>
      <c r="C521" s="319">
        <f>E521+G521+I521+K521+M521+O521+Q521+S521</f>
        <v>18</v>
      </c>
      <c r="D521" s="319">
        <f>F521+H521+J521+L521+N521+P521+R521</f>
        <v>208</v>
      </c>
      <c r="E521" s="318">
        <v>7</v>
      </c>
      <c r="F521" s="318">
        <v>18</v>
      </c>
      <c r="G521" s="318">
        <v>4</v>
      </c>
      <c r="H521" s="318">
        <v>24</v>
      </c>
      <c r="I521" s="318">
        <v>4</v>
      </c>
      <c r="J521" s="318">
        <v>48</v>
      </c>
      <c r="K521" s="318">
        <v>1</v>
      </c>
      <c r="L521" s="318">
        <v>26</v>
      </c>
      <c r="M521" s="318">
        <v>1</v>
      </c>
      <c r="N521" s="318">
        <v>38</v>
      </c>
      <c r="O521" s="318">
        <v>1</v>
      </c>
      <c r="P521" s="318">
        <v>54</v>
      </c>
      <c r="Q521" s="318">
        <v>0</v>
      </c>
      <c r="R521" s="318">
        <v>0</v>
      </c>
      <c r="S521" s="318">
        <v>0</v>
      </c>
      <c r="T521" s="156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</row>
    <row r="522" spans="1:49" s="9" customFormat="1" ht="22.5" customHeight="1">
      <c r="A522" s="160" t="s">
        <v>1328</v>
      </c>
      <c r="B522" s="150" t="s">
        <v>1329</v>
      </c>
      <c r="C522" s="319">
        <f>E522+G522+I522+K522+M522+O522+Q522+S522</f>
        <v>3</v>
      </c>
      <c r="D522" s="319">
        <f>F522+H522+J522+L522+N522+P522+R522</f>
        <v>4</v>
      </c>
      <c r="E522" s="318">
        <v>3</v>
      </c>
      <c r="F522" s="318">
        <v>4</v>
      </c>
      <c r="G522" s="318">
        <v>0</v>
      </c>
      <c r="H522" s="318">
        <v>0</v>
      </c>
      <c r="I522" s="318">
        <v>0</v>
      </c>
      <c r="J522" s="318">
        <v>0</v>
      </c>
      <c r="K522" s="318">
        <v>0</v>
      </c>
      <c r="L522" s="318">
        <v>0</v>
      </c>
      <c r="M522" s="318">
        <v>0</v>
      </c>
      <c r="N522" s="318">
        <v>0</v>
      </c>
      <c r="O522" s="318">
        <v>0</v>
      </c>
      <c r="P522" s="318">
        <v>0</v>
      </c>
      <c r="Q522" s="318">
        <v>0</v>
      </c>
      <c r="R522" s="318">
        <v>0</v>
      </c>
      <c r="S522" s="318">
        <v>0</v>
      </c>
      <c r="T522" s="156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</row>
    <row r="523" spans="1:49" s="9" customFormat="1" ht="22.5" customHeight="1">
      <c r="A523" s="149"/>
      <c r="B523" s="151"/>
      <c r="C523" s="318"/>
      <c r="D523" s="318"/>
      <c r="E523" s="318"/>
      <c r="F523" s="318"/>
      <c r="G523" s="318"/>
      <c r="H523" s="318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156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</row>
    <row r="524" spans="1:49" s="12" customFormat="1" ht="22.5" customHeight="1">
      <c r="A524" s="142" t="s">
        <v>1017</v>
      </c>
      <c r="B524" s="143" t="s">
        <v>1018</v>
      </c>
      <c r="C524" s="319">
        <f aca="true" t="shared" si="100" ref="C524:S524">C525+C533+C537+C544</f>
        <v>1413</v>
      </c>
      <c r="D524" s="319">
        <f t="shared" si="100"/>
        <v>23077</v>
      </c>
      <c r="E524" s="319">
        <f t="shared" si="100"/>
        <v>546</v>
      </c>
      <c r="F524" s="319">
        <f t="shared" si="100"/>
        <v>1319</v>
      </c>
      <c r="G524" s="319">
        <f t="shared" si="100"/>
        <v>396</v>
      </c>
      <c r="H524" s="319">
        <f t="shared" si="100"/>
        <v>2701</v>
      </c>
      <c r="I524" s="319">
        <f t="shared" si="100"/>
        <v>257</v>
      </c>
      <c r="J524" s="319">
        <f t="shared" si="100"/>
        <v>3449</v>
      </c>
      <c r="K524" s="319">
        <f t="shared" si="100"/>
        <v>80</v>
      </c>
      <c r="L524" s="319">
        <f t="shared" si="100"/>
        <v>1878</v>
      </c>
      <c r="M524" s="319">
        <f t="shared" si="100"/>
        <v>59</v>
      </c>
      <c r="N524" s="319">
        <f t="shared" si="100"/>
        <v>2196</v>
      </c>
      <c r="O524" s="319">
        <f t="shared" si="100"/>
        <v>48</v>
      </c>
      <c r="P524" s="319">
        <f t="shared" si="100"/>
        <v>3247</v>
      </c>
      <c r="Q524" s="319">
        <f t="shared" si="100"/>
        <v>24</v>
      </c>
      <c r="R524" s="319">
        <f t="shared" si="100"/>
        <v>8287</v>
      </c>
      <c r="S524" s="319">
        <f t="shared" si="100"/>
        <v>3</v>
      </c>
      <c r="T524" s="144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  <c r="AU524" s="147"/>
      <c r="AV524" s="147"/>
      <c r="AW524" s="147"/>
    </row>
    <row r="525" spans="1:49" s="12" customFormat="1" ht="22.5" customHeight="1">
      <c r="A525" s="142" t="s">
        <v>1207</v>
      </c>
      <c r="B525" s="143" t="s">
        <v>1208</v>
      </c>
      <c r="C525" s="319">
        <f>SUM(C526:C532)</f>
        <v>1027</v>
      </c>
      <c r="D525" s="319">
        <f aca="true" t="shared" si="101" ref="D525:S525">SUM(D526:D532)</f>
        <v>15560</v>
      </c>
      <c r="E525" s="319">
        <f t="shared" si="101"/>
        <v>477</v>
      </c>
      <c r="F525" s="319">
        <f t="shared" si="101"/>
        <v>1125</v>
      </c>
      <c r="G525" s="319">
        <f t="shared" si="101"/>
        <v>315</v>
      </c>
      <c r="H525" s="319">
        <f t="shared" si="101"/>
        <v>2147</v>
      </c>
      <c r="I525" s="319">
        <f t="shared" si="101"/>
        <v>141</v>
      </c>
      <c r="J525" s="319">
        <f t="shared" si="101"/>
        <v>1807</v>
      </c>
      <c r="K525" s="319">
        <f t="shared" si="101"/>
        <v>34</v>
      </c>
      <c r="L525" s="319">
        <f t="shared" si="101"/>
        <v>776</v>
      </c>
      <c r="M525" s="319">
        <f t="shared" si="101"/>
        <v>20</v>
      </c>
      <c r="N525" s="319">
        <f t="shared" si="101"/>
        <v>739</v>
      </c>
      <c r="O525" s="319">
        <f t="shared" si="101"/>
        <v>18</v>
      </c>
      <c r="P525" s="319">
        <f t="shared" si="101"/>
        <v>1190</v>
      </c>
      <c r="Q525" s="319">
        <f t="shared" si="101"/>
        <v>20</v>
      </c>
      <c r="R525" s="319">
        <f t="shared" si="101"/>
        <v>7776</v>
      </c>
      <c r="S525" s="319">
        <f t="shared" si="101"/>
        <v>2</v>
      </c>
      <c r="T525" s="144"/>
      <c r="U525" s="320"/>
      <c r="V525" s="320"/>
      <c r="W525" s="320"/>
      <c r="X525" s="322"/>
      <c r="Y525" s="323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</row>
    <row r="526" spans="1:49" s="9" customFormat="1" ht="22.5" customHeight="1">
      <c r="A526" s="160" t="s">
        <v>887</v>
      </c>
      <c r="B526" s="150" t="s">
        <v>1233</v>
      </c>
      <c r="C526" s="319">
        <f>E526+G526+I526+K526+M526+O526+Q526+S526</f>
        <v>2</v>
      </c>
      <c r="D526" s="319">
        <f aca="true" t="shared" si="102" ref="D526:D539">F526+H526+J526+L526+N526+P526+R526</f>
        <v>38</v>
      </c>
      <c r="E526" s="318">
        <v>0</v>
      </c>
      <c r="F526" s="318">
        <v>0</v>
      </c>
      <c r="G526" s="318">
        <v>0</v>
      </c>
      <c r="H526" s="318">
        <v>0</v>
      </c>
      <c r="I526" s="318">
        <v>1</v>
      </c>
      <c r="J526" s="318">
        <v>14</v>
      </c>
      <c r="K526" s="318">
        <v>1</v>
      </c>
      <c r="L526" s="318">
        <v>24</v>
      </c>
      <c r="M526" s="318">
        <v>0</v>
      </c>
      <c r="N526" s="318">
        <v>0</v>
      </c>
      <c r="O526" s="318">
        <v>0</v>
      </c>
      <c r="P526" s="318">
        <v>0</v>
      </c>
      <c r="Q526" s="318">
        <v>0</v>
      </c>
      <c r="R526" s="318">
        <v>0</v>
      </c>
      <c r="S526" s="318">
        <v>0</v>
      </c>
      <c r="T526" s="156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</row>
    <row r="527" spans="1:49" s="9" customFormat="1" ht="22.5" customHeight="1">
      <c r="A527" s="160" t="s">
        <v>888</v>
      </c>
      <c r="B527" s="150" t="s">
        <v>889</v>
      </c>
      <c r="C527" s="319">
        <f aca="true" t="shared" si="103" ref="C527:C539">E527+G527+I527+K527+M527+O527+Q527+S527</f>
        <v>33</v>
      </c>
      <c r="D527" s="319">
        <f t="shared" si="102"/>
        <v>8499</v>
      </c>
      <c r="E527" s="318">
        <v>1</v>
      </c>
      <c r="F527" s="318">
        <v>3</v>
      </c>
      <c r="G527" s="318">
        <v>0</v>
      </c>
      <c r="H527" s="318">
        <v>0</v>
      </c>
      <c r="I527" s="318">
        <v>1</v>
      </c>
      <c r="J527" s="318">
        <v>14</v>
      </c>
      <c r="K527" s="318">
        <v>0</v>
      </c>
      <c r="L527" s="318">
        <v>0</v>
      </c>
      <c r="M527" s="318">
        <v>3</v>
      </c>
      <c r="N527" s="318">
        <v>119</v>
      </c>
      <c r="O527" s="318">
        <v>8</v>
      </c>
      <c r="P527" s="318">
        <v>587</v>
      </c>
      <c r="Q527" s="318">
        <v>20</v>
      </c>
      <c r="R527" s="318">
        <v>7776</v>
      </c>
      <c r="S527" s="318">
        <v>0</v>
      </c>
      <c r="T527" s="156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</row>
    <row r="528" spans="1:49" s="9" customFormat="1" ht="22.5" customHeight="1">
      <c r="A528" s="160" t="s">
        <v>890</v>
      </c>
      <c r="B528" s="150" t="s">
        <v>891</v>
      </c>
      <c r="C528" s="319">
        <f t="shared" si="103"/>
        <v>338</v>
      </c>
      <c r="D528" s="319">
        <f t="shared" si="102"/>
        <v>4023</v>
      </c>
      <c r="E528" s="318">
        <v>42</v>
      </c>
      <c r="F528" s="318">
        <v>125</v>
      </c>
      <c r="G528" s="318">
        <v>148</v>
      </c>
      <c r="H528" s="318">
        <v>1075</v>
      </c>
      <c r="I528" s="318">
        <v>101</v>
      </c>
      <c r="J528" s="318">
        <v>1305</v>
      </c>
      <c r="K528" s="318">
        <v>25</v>
      </c>
      <c r="L528" s="318">
        <v>579</v>
      </c>
      <c r="M528" s="318">
        <v>14</v>
      </c>
      <c r="N528" s="318">
        <v>514</v>
      </c>
      <c r="O528" s="318">
        <v>7</v>
      </c>
      <c r="P528" s="318">
        <v>425</v>
      </c>
      <c r="Q528" s="318">
        <v>0</v>
      </c>
      <c r="R528" s="318">
        <v>0</v>
      </c>
      <c r="S528" s="318">
        <v>1</v>
      </c>
      <c r="T528" s="156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</row>
    <row r="529" spans="1:49" s="9" customFormat="1" ht="22.5" customHeight="1">
      <c r="A529" s="160" t="s">
        <v>892</v>
      </c>
      <c r="B529" s="150" t="s">
        <v>893</v>
      </c>
      <c r="C529" s="319">
        <f t="shared" si="103"/>
        <v>237</v>
      </c>
      <c r="D529" s="319">
        <f t="shared" si="102"/>
        <v>1506</v>
      </c>
      <c r="E529" s="318">
        <v>89</v>
      </c>
      <c r="F529" s="318">
        <v>288</v>
      </c>
      <c r="G529" s="318">
        <v>116</v>
      </c>
      <c r="H529" s="318">
        <v>759</v>
      </c>
      <c r="I529" s="318">
        <v>27</v>
      </c>
      <c r="J529" s="318">
        <v>323</v>
      </c>
      <c r="K529" s="318">
        <v>3</v>
      </c>
      <c r="L529" s="318">
        <v>69</v>
      </c>
      <c r="M529" s="318">
        <v>2</v>
      </c>
      <c r="N529" s="318">
        <v>67</v>
      </c>
      <c r="O529" s="318">
        <v>0</v>
      </c>
      <c r="P529" s="318">
        <v>0</v>
      </c>
      <c r="Q529" s="318">
        <v>0</v>
      </c>
      <c r="R529" s="318">
        <v>0</v>
      </c>
      <c r="S529" s="318">
        <v>0</v>
      </c>
      <c r="T529" s="156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</row>
    <row r="530" spans="1:49" s="9" customFormat="1" ht="22.5" customHeight="1">
      <c r="A530" s="189" t="s">
        <v>1241</v>
      </c>
      <c r="B530" s="178" t="s">
        <v>894</v>
      </c>
      <c r="C530" s="319">
        <f t="shared" si="103"/>
        <v>12</v>
      </c>
      <c r="D530" s="319">
        <f t="shared" si="102"/>
        <v>163</v>
      </c>
      <c r="E530" s="318">
        <v>3</v>
      </c>
      <c r="F530" s="318">
        <v>12</v>
      </c>
      <c r="G530" s="318">
        <v>3</v>
      </c>
      <c r="H530" s="318">
        <v>19</v>
      </c>
      <c r="I530" s="318">
        <v>2</v>
      </c>
      <c r="J530" s="318">
        <v>29</v>
      </c>
      <c r="K530" s="318">
        <v>3</v>
      </c>
      <c r="L530" s="318">
        <v>64</v>
      </c>
      <c r="M530" s="318">
        <v>1</v>
      </c>
      <c r="N530" s="318">
        <v>39</v>
      </c>
      <c r="O530" s="318">
        <v>0</v>
      </c>
      <c r="P530" s="318">
        <v>0</v>
      </c>
      <c r="Q530" s="318">
        <v>0</v>
      </c>
      <c r="R530" s="318">
        <v>0</v>
      </c>
      <c r="S530" s="318">
        <v>0</v>
      </c>
      <c r="T530" s="156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</row>
    <row r="531" spans="1:49" s="9" customFormat="1" ht="22.5" customHeight="1">
      <c r="A531" s="160" t="s">
        <v>895</v>
      </c>
      <c r="B531" s="150" t="s">
        <v>896</v>
      </c>
      <c r="C531" s="319">
        <f t="shared" si="103"/>
        <v>373</v>
      </c>
      <c r="D531" s="319">
        <f t="shared" si="102"/>
        <v>1027</v>
      </c>
      <c r="E531" s="318">
        <v>320</v>
      </c>
      <c r="F531" s="318">
        <v>642</v>
      </c>
      <c r="G531" s="318">
        <v>44</v>
      </c>
      <c r="H531" s="318">
        <v>265</v>
      </c>
      <c r="I531" s="318">
        <v>6</v>
      </c>
      <c r="J531" s="318">
        <v>80</v>
      </c>
      <c r="K531" s="318">
        <v>2</v>
      </c>
      <c r="L531" s="318">
        <v>40</v>
      </c>
      <c r="M531" s="318">
        <v>0</v>
      </c>
      <c r="N531" s="318">
        <v>0</v>
      </c>
      <c r="O531" s="318">
        <v>0</v>
      </c>
      <c r="P531" s="318">
        <v>0</v>
      </c>
      <c r="Q531" s="318">
        <v>0</v>
      </c>
      <c r="R531" s="318">
        <v>0</v>
      </c>
      <c r="S531" s="318">
        <v>1</v>
      </c>
      <c r="T531" s="156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</row>
    <row r="532" spans="1:49" s="9" customFormat="1" ht="22.5" customHeight="1">
      <c r="A532" s="189" t="s">
        <v>1242</v>
      </c>
      <c r="B532" s="178" t="s">
        <v>897</v>
      </c>
      <c r="C532" s="319">
        <f t="shared" si="103"/>
        <v>32</v>
      </c>
      <c r="D532" s="319">
        <f t="shared" si="102"/>
        <v>304</v>
      </c>
      <c r="E532" s="318">
        <v>22</v>
      </c>
      <c r="F532" s="318">
        <v>55</v>
      </c>
      <c r="G532" s="318">
        <v>4</v>
      </c>
      <c r="H532" s="318">
        <v>29</v>
      </c>
      <c r="I532" s="318">
        <v>3</v>
      </c>
      <c r="J532" s="318">
        <v>42</v>
      </c>
      <c r="K532" s="318">
        <v>0</v>
      </c>
      <c r="L532" s="318">
        <v>0</v>
      </c>
      <c r="M532" s="318">
        <v>0</v>
      </c>
      <c r="N532" s="318">
        <v>0</v>
      </c>
      <c r="O532" s="318">
        <v>3</v>
      </c>
      <c r="P532" s="318">
        <v>178</v>
      </c>
      <c r="Q532" s="318">
        <v>0</v>
      </c>
      <c r="R532" s="318">
        <v>0</v>
      </c>
      <c r="S532" s="318">
        <v>0</v>
      </c>
      <c r="T532" s="156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</row>
    <row r="533" spans="1:49" s="12" customFormat="1" ht="22.5" customHeight="1">
      <c r="A533" s="142" t="s">
        <v>1209</v>
      </c>
      <c r="B533" s="143" t="s">
        <v>1210</v>
      </c>
      <c r="C533" s="319">
        <f>SUM(C534:C536)</f>
        <v>9</v>
      </c>
      <c r="D533" s="319">
        <f aca="true" t="shared" si="104" ref="D533:S533">SUM(D534:D536)</f>
        <v>250</v>
      </c>
      <c r="E533" s="319">
        <f t="shared" si="104"/>
        <v>3</v>
      </c>
      <c r="F533" s="319">
        <f t="shared" si="104"/>
        <v>5</v>
      </c>
      <c r="G533" s="319">
        <f t="shared" si="104"/>
        <v>3</v>
      </c>
      <c r="H533" s="319">
        <f t="shared" si="104"/>
        <v>23</v>
      </c>
      <c r="I533" s="319">
        <f t="shared" si="104"/>
        <v>0</v>
      </c>
      <c r="J533" s="319">
        <f t="shared" si="104"/>
        <v>0</v>
      </c>
      <c r="K533" s="319">
        <f t="shared" si="104"/>
        <v>0</v>
      </c>
      <c r="L533" s="319">
        <f t="shared" si="104"/>
        <v>0</v>
      </c>
      <c r="M533" s="319">
        <f t="shared" si="104"/>
        <v>1</v>
      </c>
      <c r="N533" s="319">
        <f t="shared" si="104"/>
        <v>36</v>
      </c>
      <c r="O533" s="319">
        <f t="shared" si="104"/>
        <v>1</v>
      </c>
      <c r="P533" s="319">
        <f t="shared" si="104"/>
        <v>80</v>
      </c>
      <c r="Q533" s="319">
        <f t="shared" si="104"/>
        <v>1</v>
      </c>
      <c r="R533" s="319">
        <f t="shared" si="104"/>
        <v>106</v>
      </c>
      <c r="S533" s="319">
        <f t="shared" si="104"/>
        <v>0</v>
      </c>
      <c r="T533" s="144"/>
      <c r="U533" s="320"/>
      <c r="V533" s="320"/>
      <c r="W533" s="320"/>
      <c r="X533" s="322"/>
      <c r="Y533" s="323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</row>
    <row r="534" spans="1:49" s="9" customFormat="1" ht="22.5" customHeight="1">
      <c r="A534" s="160" t="s">
        <v>898</v>
      </c>
      <c r="B534" s="150" t="s">
        <v>1233</v>
      </c>
      <c r="C534" s="319">
        <f t="shared" si="103"/>
        <v>0</v>
      </c>
      <c r="D534" s="319">
        <f t="shared" si="102"/>
        <v>0</v>
      </c>
      <c r="E534" s="318">
        <v>0</v>
      </c>
      <c r="F534" s="318">
        <v>0</v>
      </c>
      <c r="G534" s="318">
        <v>0</v>
      </c>
      <c r="H534" s="318">
        <v>0</v>
      </c>
      <c r="I534" s="318">
        <v>0</v>
      </c>
      <c r="J534" s="318">
        <v>0</v>
      </c>
      <c r="K534" s="318">
        <v>0</v>
      </c>
      <c r="L534" s="318">
        <v>0</v>
      </c>
      <c r="M534" s="318">
        <v>0</v>
      </c>
      <c r="N534" s="318">
        <v>0</v>
      </c>
      <c r="O534" s="318">
        <v>0</v>
      </c>
      <c r="P534" s="318">
        <v>0</v>
      </c>
      <c r="Q534" s="318">
        <v>0</v>
      </c>
      <c r="R534" s="318">
        <v>0</v>
      </c>
      <c r="S534" s="318">
        <v>0</v>
      </c>
      <c r="T534" s="156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</row>
    <row r="535" spans="1:49" s="9" customFormat="1" ht="22.5" customHeight="1">
      <c r="A535" s="160" t="s">
        <v>899</v>
      </c>
      <c r="B535" s="150" t="s">
        <v>900</v>
      </c>
      <c r="C535" s="319">
        <f t="shared" si="103"/>
        <v>7</v>
      </c>
      <c r="D535" s="319">
        <f t="shared" si="102"/>
        <v>134</v>
      </c>
      <c r="E535" s="318">
        <v>3</v>
      </c>
      <c r="F535" s="318">
        <v>5</v>
      </c>
      <c r="G535" s="318">
        <v>3</v>
      </c>
      <c r="H535" s="318">
        <v>23</v>
      </c>
      <c r="I535" s="318">
        <v>0</v>
      </c>
      <c r="J535" s="318">
        <v>0</v>
      </c>
      <c r="K535" s="318">
        <v>0</v>
      </c>
      <c r="L535" s="318">
        <v>0</v>
      </c>
      <c r="M535" s="318">
        <v>0</v>
      </c>
      <c r="N535" s="318">
        <v>0</v>
      </c>
      <c r="O535" s="318">
        <v>0</v>
      </c>
      <c r="P535" s="318">
        <v>0</v>
      </c>
      <c r="Q535" s="318">
        <v>1</v>
      </c>
      <c r="R535" s="318">
        <v>106</v>
      </c>
      <c r="S535" s="318">
        <v>0</v>
      </c>
      <c r="T535" s="156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</row>
    <row r="536" spans="1:49" s="9" customFormat="1" ht="22.5" customHeight="1">
      <c r="A536" s="160" t="s">
        <v>901</v>
      </c>
      <c r="B536" s="150" t="s">
        <v>902</v>
      </c>
      <c r="C536" s="319">
        <f t="shared" si="103"/>
        <v>2</v>
      </c>
      <c r="D536" s="319">
        <f t="shared" si="102"/>
        <v>116</v>
      </c>
      <c r="E536" s="318">
        <v>0</v>
      </c>
      <c r="F536" s="318">
        <v>0</v>
      </c>
      <c r="G536" s="318">
        <v>0</v>
      </c>
      <c r="H536" s="318">
        <v>0</v>
      </c>
      <c r="I536" s="318">
        <v>0</v>
      </c>
      <c r="J536" s="318">
        <v>0</v>
      </c>
      <c r="K536" s="318">
        <v>0</v>
      </c>
      <c r="L536" s="318">
        <v>0</v>
      </c>
      <c r="M536" s="318">
        <v>1</v>
      </c>
      <c r="N536" s="318">
        <v>36</v>
      </c>
      <c r="O536" s="318">
        <v>1</v>
      </c>
      <c r="P536" s="318">
        <v>80</v>
      </c>
      <c r="Q536" s="318">
        <v>0</v>
      </c>
      <c r="R536" s="318">
        <v>0</v>
      </c>
      <c r="S536" s="318">
        <v>0</v>
      </c>
      <c r="T536" s="156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</row>
    <row r="537" spans="1:49" s="12" customFormat="1" ht="22.5" customHeight="1">
      <c r="A537" s="142" t="s">
        <v>1211</v>
      </c>
      <c r="B537" s="143" t="s">
        <v>1212</v>
      </c>
      <c r="C537" s="319">
        <f aca="true" t="shared" si="105" ref="C537:S537">SUM(C538:C539,C540:C543)</f>
        <v>376</v>
      </c>
      <c r="D537" s="319">
        <f t="shared" si="105"/>
        <v>7263</v>
      </c>
      <c r="E537" s="319">
        <f t="shared" si="105"/>
        <v>65</v>
      </c>
      <c r="F537" s="319">
        <f t="shared" si="105"/>
        <v>185</v>
      </c>
      <c r="G537" s="319">
        <f t="shared" si="105"/>
        <v>78</v>
      </c>
      <c r="H537" s="319">
        <f t="shared" si="105"/>
        <v>531</v>
      </c>
      <c r="I537" s="319">
        <f t="shared" si="105"/>
        <v>116</v>
      </c>
      <c r="J537" s="319">
        <f t="shared" si="105"/>
        <v>1642</v>
      </c>
      <c r="K537" s="319">
        <f t="shared" si="105"/>
        <v>46</v>
      </c>
      <c r="L537" s="319">
        <f t="shared" si="105"/>
        <v>1102</v>
      </c>
      <c r="M537" s="319">
        <f t="shared" si="105"/>
        <v>38</v>
      </c>
      <c r="N537" s="319">
        <f t="shared" si="105"/>
        <v>1421</v>
      </c>
      <c r="O537" s="319">
        <f t="shared" si="105"/>
        <v>29</v>
      </c>
      <c r="P537" s="319">
        <f t="shared" si="105"/>
        <v>1977</v>
      </c>
      <c r="Q537" s="319">
        <f t="shared" si="105"/>
        <v>3</v>
      </c>
      <c r="R537" s="319">
        <f t="shared" si="105"/>
        <v>405</v>
      </c>
      <c r="S537" s="319">
        <f t="shared" si="105"/>
        <v>1</v>
      </c>
      <c r="T537" s="144"/>
      <c r="U537" s="320"/>
      <c r="V537" s="320"/>
      <c r="W537" s="320"/>
      <c r="X537" s="322"/>
      <c r="Y537" s="323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</row>
    <row r="538" spans="1:49" s="9" customFormat="1" ht="22.5" customHeight="1">
      <c r="A538" s="160" t="s">
        <v>903</v>
      </c>
      <c r="B538" s="150" t="s">
        <v>1233</v>
      </c>
      <c r="C538" s="319">
        <f t="shared" si="103"/>
        <v>2</v>
      </c>
      <c r="D538" s="319">
        <f t="shared" si="102"/>
        <v>3</v>
      </c>
      <c r="E538" s="318">
        <v>2</v>
      </c>
      <c r="F538" s="318">
        <v>3</v>
      </c>
      <c r="G538" s="318">
        <v>0</v>
      </c>
      <c r="H538" s="318">
        <v>0</v>
      </c>
      <c r="I538" s="318">
        <v>0</v>
      </c>
      <c r="J538" s="318">
        <v>0</v>
      </c>
      <c r="K538" s="318">
        <v>0</v>
      </c>
      <c r="L538" s="318">
        <v>0</v>
      </c>
      <c r="M538" s="318">
        <v>0</v>
      </c>
      <c r="N538" s="318">
        <v>0</v>
      </c>
      <c r="O538" s="318">
        <v>0</v>
      </c>
      <c r="P538" s="318">
        <v>0</v>
      </c>
      <c r="Q538" s="318">
        <v>0</v>
      </c>
      <c r="R538" s="318">
        <v>0</v>
      </c>
      <c r="S538" s="318">
        <v>0</v>
      </c>
      <c r="T538" s="156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</row>
    <row r="539" spans="1:49" s="9" customFormat="1" ht="22.5" customHeight="1">
      <c r="A539" s="160" t="s">
        <v>904</v>
      </c>
      <c r="B539" s="150" t="s">
        <v>905</v>
      </c>
      <c r="C539" s="319">
        <f t="shared" si="103"/>
        <v>25</v>
      </c>
      <c r="D539" s="319">
        <f t="shared" si="102"/>
        <v>620</v>
      </c>
      <c r="E539" s="318">
        <v>10</v>
      </c>
      <c r="F539" s="318">
        <v>33</v>
      </c>
      <c r="G539" s="318">
        <v>6</v>
      </c>
      <c r="H539" s="318">
        <v>36</v>
      </c>
      <c r="I539" s="318">
        <v>1</v>
      </c>
      <c r="J539" s="318">
        <v>12</v>
      </c>
      <c r="K539" s="318">
        <v>0</v>
      </c>
      <c r="L539" s="318">
        <v>0</v>
      </c>
      <c r="M539" s="318">
        <v>2</v>
      </c>
      <c r="N539" s="318">
        <v>80</v>
      </c>
      <c r="O539" s="318">
        <v>3</v>
      </c>
      <c r="P539" s="318">
        <v>233</v>
      </c>
      <c r="Q539" s="318">
        <v>2</v>
      </c>
      <c r="R539" s="318">
        <v>226</v>
      </c>
      <c r="S539" s="318">
        <v>1</v>
      </c>
      <c r="T539" s="156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</row>
    <row r="540" spans="1:49" s="9" customFormat="1" ht="22.5" customHeight="1">
      <c r="A540" s="189" t="s">
        <v>1238</v>
      </c>
      <c r="B540" s="178" t="s">
        <v>906</v>
      </c>
      <c r="C540" s="319">
        <f>E540+G540+I540+K540+M540+O540+Q540+S540</f>
        <v>48</v>
      </c>
      <c r="D540" s="319">
        <f>F540+H540+J540+L540+N540+P540+R540</f>
        <v>841</v>
      </c>
      <c r="E540" s="318">
        <v>4</v>
      </c>
      <c r="F540" s="318">
        <v>12</v>
      </c>
      <c r="G540" s="318">
        <v>12</v>
      </c>
      <c r="H540" s="318">
        <v>78</v>
      </c>
      <c r="I540" s="318">
        <v>16</v>
      </c>
      <c r="J540" s="318">
        <v>232</v>
      </c>
      <c r="K540" s="318">
        <v>9</v>
      </c>
      <c r="L540" s="318">
        <v>228</v>
      </c>
      <c r="M540" s="318">
        <v>5</v>
      </c>
      <c r="N540" s="318">
        <v>172</v>
      </c>
      <c r="O540" s="318">
        <v>2</v>
      </c>
      <c r="P540" s="318">
        <v>119</v>
      </c>
      <c r="Q540" s="318">
        <v>0</v>
      </c>
      <c r="R540" s="318">
        <v>0</v>
      </c>
      <c r="S540" s="318">
        <v>0</v>
      </c>
      <c r="T540" s="156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</row>
    <row r="541" spans="1:49" s="9" customFormat="1" ht="22.5" customHeight="1">
      <c r="A541" s="189" t="s">
        <v>1239</v>
      </c>
      <c r="B541" s="178" t="s">
        <v>1019</v>
      </c>
      <c r="C541" s="319">
        <f>E541+G541+I541+K541+M541+O541+Q541+S541</f>
        <v>242</v>
      </c>
      <c r="D541" s="319">
        <f>F541+H541+J541+L541+N541+P541+R541</f>
        <v>5155</v>
      </c>
      <c r="E541" s="318">
        <v>27</v>
      </c>
      <c r="F541" s="318">
        <v>76</v>
      </c>
      <c r="G541" s="318">
        <v>40</v>
      </c>
      <c r="H541" s="318">
        <v>283</v>
      </c>
      <c r="I541" s="318">
        <v>91</v>
      </c>
      <c r="J541" s="318">
        <v>1291</v>
      </c>
      <c r="K541" s="318">
        <v>35</v>
      </c>
      <c r="L541" s="318">
        <v>827</v>
      </c>
      <c r="M541" s="318">
        <v>25</v>
      </c>
      <c r="N541" s="318">
        <v>936</v>
      </c>
      <c r="O541" s="318">
        <v>23</v>
      </c>
      <c r="P541" s="318">
        <v>1563</v>
      </c>
      <c r="Q541" s="318">
        <v>1</v>
      </c>
      <c r="R541" s="318">
        <v>179</v>
      </c>
      <c r="S541" s="318">
        <v>0</v>
      </c>
      <c r="T541" s="156"/>
      <c r="U541" s="156"/>
      <c r="V541" s="156"/>
      <c r="W541" s="156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</row>
    <row r="542" spans="1:49" s="9" customFormat="1" ht="22.5" customHeight="1">
      <c r="A542" s="160" t="s">
        <v>907</v>
      </c>
      <c r="B542" s="150" t="s">
        <v>908</v>
      </c>
      <c r="C542" s="319">
        <f>E542+G542+I542+K542+M542+O542+Q542+S542</f>
        <v>44</v>
      </c>
      <c r="D542" s="319">
        <f>F542+H542+J542+L542+N542+P542+R542</f>
        <v>516</v>
      </c>
      <c r="E542" s="318">
        <v>17</v>
      </c>
      <c r="F542" s="318">
        <v>50</v>
      </c>
      <c r="G542" s="318">
        <v>13</v>
      </c>
      <c r="H542" s="318">
        <v>87</v>
      </c>
      <c r="I542" s="318">
        <v>6</v>
      </c>
      <c r="J542" s="318">
        <v>82</v>
      </c>
      <c r="K542" s="318">
        <v>2</v>
      </c>
      <c r="L542" s="318">
        <v>47</v>
      </c>
      <c r="M542" s="318">
        <v>5</v>
      </c>
      <c r="N542" s="318">
        <v>188</v>
      </c>
      <c r="O542" s="318">
        <v>1</v>
      </c>
      <c r="P542" s="318">
        <v>62</v>
      </c>
      <c r="Q542" s="318">
        <v>0</v>
      </c>
      <c r="R542" s="318">
        <v>0</v>
      </c>
      <c r="S542" s="318">
        <v>0</v>
      </c>
      <c r="T542" s="156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</row>
    <row r="543" spans="1:49" s="9" customFormat="1" ht="22.5" customHeight="1">
      <c r="A543" s="189" t="s">
        <v>1240</v>
      </c>
      <c r="B543" s="178" t="s">
        <v>1020</v>
      </c>
      <c r="C543" s="319">
        <f>E543+G543+I543+K543+M543+O543+Q543+S543</f>
        <v>15</v>
      </c>
      <c r="D543" s="319">
        <f>F543+H543+J543+L543+N543+P543+R543</f>
        <v>128</v>
      </c>
      <c r="E543" s="318">
        <v>5</v>
      </c>
      <c r="F543" s="318">
        <v>11</v>
      </c>
      <c r="G543" s="318">
        <v>7</v>
      </c>
      <c r="H543" s="318">
        <v>47</v>
      </c>
      <c r="I543" s="318">
        <v>2</v>
      </c>
      <c r="J543" s="318">
        <v>25</v>
      </c>
      <c r="K543" s="318">
        <v>0</v>
      </c>
      <c r="L543" s="318">
        <v>0</v>
      </c>
      <c r="M543" s="318">
        <v>1</v>
      </c>
      <c r="N543" s="318">
        <v>45</v>
      </c>
      <c r="O543" s="318">
        <v>0</v>
      </c>
      <c r="P543" s="318">
        <v>0</v>
      </c>
      <c r="Q543" s="318">
        <v>0</v>
      </c>
      <c r="R543" s="318">
        <v>0</v>
      </c>
      <c r="S543" s="318">
        <v>0</v>
      </c>
      <c r="T543" s="156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</row>
    <row r="544" spans="1:49" s="12" customFormat="1" ht="22.5" customHeight="1">
      <c r="A544" s="324" t="s">
        <v>1308</v>
      </c>
      <c r="B544" s="326" t="s">
        <v>1330</v>
      </c>
      <c r="C544" s="319">
        <f>E544+G544+I544+K544+M544+O544+Q544+S544</f>
        <v>1</v>
      </c>
      <c r="D544" s="319">
        <f>F544+H544+J544+L544+N544+P544+R544</f>
        <v>4</v>
      </c>
      <c r="E544" s="319">
        <v>1</v>
      </c>
      <c r="F544" s="319">
        <v>4</v>
      </c>
      <c r="G544" s="319">
        <v>0</v>
      </c>
      <c r="H544" s="319">
        <v>0</v>
      </c>
      <c r="I544" s="319">
        <v>0</v>
      </c>
      <c r="J544" s="319">
        <v>0</v>
      </c>
      <c r="K544" s="319">
        <v>0</v>
      </c>
      <c r="L544" s="319">
        <v>0</v>
      </c>
      <c r="M544" s="319">
        <v>0</v>
      </c>
      <c r="N544" s="319">
        <v>0</v>
      </c>
      <c r="O544" s="319">
        <v>0</v>
      </c>
      <c r="P544" s="319">
        <v>0</v>
      </c>
      <c r="Q544" s="319">
        <v>0</v>
      </c>
      <c r="R544" s="319">
        <v>0</v>
      </c>
      <c r="S544" s="319">
        <v>0</v>
      </c>
      <c r="T544" s="144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</row>
    <row r="545" spans="1:49" s="177" customFormat="1" ht="6" customHeight="1" thickBot="1">
      <c r="A545" s="171"/>
      <c r="B545" s="172"/>
      <c r="C545" s="173"/>
      <c r="D545" s="174"/>
      <c r="E545" s="173"/>
      <c r="F545" s="173"/>
      <c r="G545" s="173"/>
      <c r="H545" s="173"/>
      <c r="I545" s="175"/>
      <c r="J545" s="173"/>
      <c r="K545" s="173"/>
      <c r="L545" s="173"/>
      <c r="M545" s="173"/>
      <c r="N545" s="173"/>
      <c r="O545" s="173"/>
      <c r="P545" s="173"/>
      <c r="Q545" s="173"/>
      <c r="R545" s="173"/>
      <c r="S545" s="48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</row>
    <row r="546" spans="1:49" s="9" customFormat="1" ht="7.5" customHeight="1">
      <c r="A546" s="32"/>
      <c r="B546" s="32"/>
      <c r="C546" s="155"/>
      <c r="D546" s="158"/>
      <c r="E546" s="155"/>
      <c r="F546" s="155"/>
      <c r="G546" s="155"/>
      <c r="H546" s="155"/>
      <c r="I546" s="159"/>
      <c r="J546" s="155"/>
      <c r="K546" s="155"/>
      <c r="L546" s="155"/>
      <c r="M546" s="155"/>
      <c r="N546" s="155"/>
      <c r="O546" s="155"/>
      <c r="P546" s="155"/>
      <c r="Q546" s="155"/>
      <c r="R546" s="155"/>
      <c r="S546" s="117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</row>
    <row r="547" spans="1:19" s="119" customFormat="1" ht="21.75" customHeight="1">
      <c r="A547" s="426" t="s">
        <v>1337</v>
      </c>
      <c r="B547" s="426"/>
      <c r="C547" s="426"/>
      <c r="D547" s="426"/>
      <c r="E547" s="426"/>
      <c r="F547" s="426"/>
      <c r="G547" s="426"/>
      <c r="H547" s="426"/>
      <c r="I547" s="426"/>
      <c r="J547" s="426"/>
      <c r="K547" s="426"/>
      <c r="L547" s="426"/>
      <c r="M547" s="426"/>
      <c r="N547" s="426"/>
      <c r="O547" s="426"/>
      <c r="P547" s="426"/>
      <c r="Q547" s="426"/>
      <c r="R547" s="426"/>
      <c r="S547" s="426"/>
    </row>
    <row r="548" spans="1:18" ht="12" customHeight="1" thickBot="1">
      <c r="A548" s="120"/>
      <c r="B548" s="120"/>
      <c r="C548" s="121"/>
      <c r="D548" s="122"/>
      <c r="E548" s="121"/>
      <c r="F548" s="121"/>
      <c r="G548" s="121"/>
      <c r="H548" s="121"/>
      <c r="I548" s="123"/>
      <c r="J548" s="121"/>
      <c r="K548" s="121"/>
      <c r="L548" s="121"/>
      <c r="M548" s="121"/>
      <c r="N548" s="121"/>
      <c r="O548" s="121"/>
      <c r="P548" s="121"/>
      <c r="Q548" s="121"/>
      <c r="R548" s="121"/>
    </row>
    <row r="549" spans="1:49" s="9" customFormat="1" ht="24" customHeight="1">
      <c r="A549" s="418" t="s">
        <v>975</v>
      </c>
      <c r="B549" s="419"/>
      <c r="C549" s="416" t="s">
        <v>976</v>
      </c>
      <c r="D549" s="417"/>
      <c r="E549" s="416" t="s">
        <v>977</v>
      </c>
      <c r="F549" s="417"/>
      <c r="G549" s="416" t="s">
        <v>978</v>
      </c>
      <c r="H549" s="417"/>
      <c r="I549" s="424" t="s">
        <v>979</v>
      </c>
      <c r="J549" s="425"/>
      <c r="K549" s="416" t="s">
        <v>980</v>
      </c>
      <c r="L549" s="417"/>
      <c r="M549" s="416" t="s">
        <v>981</v>
      </c>
      <c r="N549" s="417"/>
      <c r="O549" s="416" t="s">
        <v>982</v>
      </c>
      <c r="P549" s="417"/>
      <c r="Q549" s="416" t="s">
        <v>983</v>
      </c>
      <c r="R549" s="417"/>
      <c r="S549" s="133" t="s">
        <v>48</v>
      </c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</row>
    <row r="550" spans="1:49" s="9" customFormat="1" ht="24.75" customHeight="1">
      <c r="A550" s="420"/>
      <c r="B550" s="421"/>
      <c r="C550" s="129" t="s">
        <v>984</v>
      </c>
      <c r="D550" s="135" t="s">
        <v>985</v>
      </c>
      <c r="E550" s="136" t="s">
        <v>984</v>
      </c>
      <c r="F550" s="135" t="s">
        <v>985</v>
      </c>
      <c r="G550" s="136" t="s">
        <v>984</v>
      </c>
      <c r="H550" s="137" t="s">
        <v>985</v>
      </c>
      <c r="I550" s="130" t="s">
        <v>984</v>
      </c>
      <c r="J550" s="128" t="s">
        <v>985</v>
      </c>
      <c r="K550" s="136" t="s">
        <v>984</v>
      </c>
      <c r="L550" s="135" t="s">
        <v>985</v>
      </c>
      <c r="M550" s="136" t="s">
        <v>984</v>
      </c>
      <c r="N550" s="135" t="s">
        <v>985</v>
      </c>
      <c r="O550" s="136" t="s">
        <v>984</v>
      </c>
      <c r="P550" s="135" t="s">
        <v>985</v>
      </c>
      <c r="Q550" s="136" t="s">
        <v>984</v>
      </c>
      <c r="R550" s="137" t="s">
        <v>985</v>
      </c>
      <c r="S550" s="56" t="s">
        <v>49</v>
      </c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</row>
    <row r="551" spans="1:49" s="9" customFormat="1" ht="6" customHeight="1">
      <c r="A551" s="15"/>
      <c r="B551" s="185"/>
      <c r="C551" s="186"/>
      <c r="D551" s="187"/>
      <c r="E551" s="186"/>
      <c r="F551" s="187"/>
      <c r="G551" s="186"/>
      <c r="H551" s="187"/>
      <c r="I551" s="188"/>
      <c r="J551" s="186"/>
      <c r="K551" s="186"/>
      <c r="L551" s="187"/>
      <c r="M551" s="186"/>
      <c r="N551" s="187"/>
      <c r="O551" s="186"/>
      <c r="P551" s="187"/>
      <c r="Q551" s="186"/>
      <c r="R551" s="187"/>
      <c r="S551" s="48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  <c r="AU551" s="134"/>
      <c r="AV551" s="134"/>
      <c r="AW551" s="134"/>
    </row>
    <row r="552" spans="1:49" s="9" customFormat="1" ht="22.5" customHeight="1">
      <c r="A552" s="149"/>
      <c r="B552" s="151"/>
      <c r="C552" s="152"/>
      <c r="D552" s="153"/>
      <c r="E552" s="152"/>
      <c r="F552" s="152"/>
      <c r="G552" s="152"/>
      <c r="H552" s="152"/>
      <c r="I552" s="154"/>
      <c r="J552" s="152"/>
      <c r="K552" s="155"/>
      <c r="L552" s="155"/>
      <c r="M552" s="155"/>
      <c r="N552" s="155"/>
      <c r="O552" s="155"/>
      <c r="P552" s="155"/>
      <c r="Q552" s="155"/>
      <c r="R552" s="155"/>
      <c r="S552" s="155"/>
      <c r="T552" s="156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  <c r="AU552" s="134"/>
      <c r="AV552" s="134"/>
      <c r="AW552" s="134"/>
    </row>
    <row r="553" spans="1:49" s="12" customFormat="1" ht="22.5" customHeight="1">
      <c r="A553" s="142" t="s">
        <v>1021</v>
      </c>
      <c r="B553" s="143" t="s">
        <v>1022</v>
      </c>
      <c r="C553" s="319">
        <f>C554+C558</f>
        <v>109</v>
      </c>
      <c r="D553" s="319">
        <f aca="true" t="shared" si="106" ref="D553:S553">D554+D558</f>
        <v>1320</v>
      </c>
      <c r="E553" s="319">
        <f t="shared" si="106"/>
        <v>19</v>
      </c>
      <c r="F553" s="319">
        <f t="shared" si="106"/>
        <v>55</v>
      </c>
      <c r="G553" s="319">
        <f t="shared" si="106"/>
        <v>56</v>
      </c>
      <c r="H553" s="319">
        <f t="shared" si="106"/>
        <v>358</v>
      </c>
      <c r="I553" s="319">
        <f t="shared" si="106"/>
        <v>26</v>
      </c>
      <c r="J553" s="319">
        <f t="shared" si="106"/>
        <v>343</v>
      </c>
      <c r="K553" s="319">
        <f t="shared" si="106"/>
        <v>3</v>
      </c>
      <c r="L553" s="319">
        <f t="shared" si="106"/>
        <v>66</v>
      </c>
      <c r="M553" s="319">
        <f t="shared" si="106"/>
        <v>1</v>
      </c>
      <c r="N553" s="319">
        <f t="shared" si="106"/>
        <v>41</v>
      </c>
      <c r="O553" s="319">
        <f t="shared" si="106"/>
        <v>3</v>
      </c>
      <c r="P553" s="319">
        <f t="shared" si="106"/>
        <v>223</v>
      </c>
      <c r="Q553" s="319">
        <f t="shared" si="106"/>
        <v>1</v>
      </c>
      <c r="R553" s="319">
        <f t="shared" si="106"/>
        <v>234</v>
      </c>
      <c r="S553" s="319">
        <f t="shared" si="106"/>
        <v>0</v>
      </c>
      <c r="T553" s="144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</row>
    <row r="554" spans="1:49" s="12" customFormat="1" ht="22.5" customHeight="1">
      <c r="A554" s="142" t="s">
        <v>1213</v>
      </c>
      <c r="B554" s="143" t="s">
        <v>1214</v>
      </c>
      <c r="C554" s="319">
        <f>SUM(C555:C557)</f>
        <v>66</v>
      </c>
      <c r="D554" s="319">
        <f aca="true" t="shared" si="107" ref="D554:S554">SUM(D555:D557)</f>
        <v>490</v>
      </c>
      <c r="E554" s="319">
        <f t="shared" si="107"/>
        <v>13</v>
      </c>
      <c r="F554" s="319">
        <f t="shared" si="107"/>
        <v>40</v>
      </c>
      <c r="G554" s="319">
        <f t="shared" si="107"/>
        <v>45</v>
      </c>
      <c r="H554" s="319">
        <f t="shared" si="107"/>
        <v>269</v>
      </c>
      <c r="I554" s="319">
        <f t="shared" si="107"/>
        <v>6</v>
      </c>
      <c r="J554" s="319">
        <f t="shared" si="107"/>
        <v>84</v>
      </c>
      <c r="K554" s="319">
        <f t="shared" si="107"/>
        <v>0</v>
      </c>
      <c r="L554" s="319">
        <f t="shared" si="107"/>
        <v>0</v>
      </c>
      <c r="M554" s="319">
        <f t="shared" si="107"/>
        <v>1</v>
      </c>
      <c r="N554" s="319">
        <f t="shared" si="107"/>
        <v>41</v>
      </c>
      <c r="O554" s="319">
        <f t="shared" si="107"/>
        <v>1</v>
      </c>
      <c r="P554" s="319">
        <f t="shared" si="107"/>
        <v>56</v>
      </c>
      <c r="Q554" s="319">
        <f t="shared" si="107"/>
        <v>0</v>
      </c>
      <c r="R554" s="319">
        <f t="shared" si="107"/>
        <v>0</v>
      </c>
      <c r="S554" s="319">
        <f t="shared" si="107"/>
        <v>0</v>
      </c>
      <c r="T554" s="144"/>
      <c r="U554" s="320"/>
      <c r="V554" s="320"/>
      <c r="W554" s="320"/>
      <c r="X554" s="322"/>
      <c r="Y554" s="323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</row>
    <row r="555" spans="1:49" s="9" customFormat="1" ht="22.5" customHeight="1">
      <c r="A555" s="160" t="s">
        <v>909</v>
      </c>
      <c r="B555" s="150" t="s">
        <v>1233</v>
      </c>
      <c r="C555" s="319">
        <f aca="true" t="shared" si="108" ref="C555:C561">E555+G555+I555+K555+M555+O555+Q555+S555</f>
        <v>1</v>
      </c>
      <c r="D555" s="319">
        <f aca="true" t="shared" si="109" ref="D555:D561">F555+H555+J555+L555+N555+P555+R555</f>
        <v>17</v>
      </c>
      <c r="E555" s="318">
        <v>0</v>
      </c>
      <c r="F555" s="318">
        <v>0</v>
      </c>
      <c r="G555" s="318">
        <v>0</v>
      </c>
      <c r="H555" s="318">
        <v>0</v>
      </c>
      <c r="I555" s="318">
        <v>1</v>
      </c>
      <c r="J555" s="318">
        <v>17</v>
      </c>
      <c r="K555" s="318">
        <v>0</v>
      </c>
      <c r="L555" s="318">
        <v>0</v>
      </c>
      <c r="M555" s="318">
        <v>0</v>
      </c>
      <c r="N555" s="318">
        <v>0</v>
      </c>
      <c r="O555" s="318">
        <v>0</v>
      </c>
      <c r="P555" s="318">
        <v>0</v>
      </c>
      <c r="Q555" s="318">
        <v>0</v>
      </c>
      <c r="R555" s="318">
        <v>0</v>
      </c>
      <c r="S555" s="318">
        <v>0</v>
      </c>
      <c r="T555" s="156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  <c r="AU555" s="134"/>
      <c r="AV555" s="134"/>
      <c r="AW555" s="134"/>
    </row>
    <row r="556" spans="1:49" s="9" customFormat="1" ht="22.5" customHeight="1">
      <c r="A556" s="160" t="s">
        <v>910</v>
      </c>
      <c r="B556" s="150" t="s">
        <v>911</v>
      </c>
      <c r="C556" s="319">
        <f t="shared" si="108"/>
        <v>58</v>
      </c>
      <c r="D556" s="319">
        <f t="shared" si="109"/>
        <v>450</v>
      </c>
      <c r="E556" s="318">
        <v>8</v>
      </c>
      <c r="F556" s="318">
        <v>27</v>
      </c>
      <c r="G556" s="318">
        <v>43</v>
      </c>
      <c r="H556" s="318">
        <v>259</v>
      </c>
      <c r="I556" s="318">
        <v>5</v>
      </c>
      <c r="J556" s="318">
        <v>67</v>
      </c>
      <c r="K556" s="318">
        <v>0</v>
      </c>
      <c r="L556" s="318">
        <v>0</v>
      </c>
      <c r="M556" s="318">
        <v>1</v>
      </c>
      <c r="N556" s="318">
        <v>41</v>
      </c>
      <c r="O556" s="318">
        <v>1</v>
      </c>
      <c r="P556" s="318">
        <v>56</v>
      </c>
      <c r="Q556" s="318">
        <v>0</v>
      </c>
      <c r="R556" s="318">
        <v>0</v>
      </c>
      <c r="S556" s="318">
        <v>0</v>
      </c>
      <c r="T556" s="156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  <c r="AV556" s="134"/>
      <c r="AW556" s="134"/>
    </row>
    <row r="557" spans="1:49" s="9" customFormat="1" ht="22.5" customHeight="1">
      <c r="A557" s="160" t="s">
        <v>912</v>
      </c>
      <c r="B557" s="150" t="s">
        <v>913</v>
      </c>
      <c r="C557" s="319">
        <f t="shared" si="108"/>
        <v>7</v>
      </c>
      <c r="D557" s="319">
        <f t="shared" si="109"/>
        <v>23</v>
      </c>
      <c r="E557" s="318">
        <v>5</v>
      </c>
      <c r="F557" s="318">
        <v>13</v>
      </c>
      <c r="G557" s="318">
        <v>2</v>
      </c>
      <c r="H557" s="318">
        <v>10</v>
      </c>
      <c r="I557" s="318">
        <v>0</v>
      </c>
      <c r="J557" s="318">
        <v>0</v>
      </c>
      <c r="K557" s="318">
        <v>0</v>
      </c>
      <c r="L557" s="318">
        <v>0</v>
      </c>
      <c r="M557" s="318">
        <v>0</v>
      </c>
      <c r="N557" s="318">
        <v>0</v>
      </c>
      <c r="O557" s="318">
        <v>0</v>
      </c>
      <c r="P557" s="318">
        <v>0</v>
      </c>
      <c r="Q557" s="318">
        <v>0</v>
      </c>
      <c r="R557" s="318">
        <v>0</v>
      </c>
      <c r="S557" s="318">
        <v>0</v>
      </c>
      <c r="T557" s="156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</row>
    <row r="558" spans="1:49" s="12" customFormat="1" ht="22.5" customHeight="1">
      <c r="A558" s="142" t="s">
        <v>1215</v>
      </c>
      <c r="B558" s="143" t="s">
        <v>1216</v>
      </c>
      <c r="C558" s="319">
        <f>SUM(C559:C561)</f>
        <v>43</v>
      </c>
      <c r="D558" s="319">
        <f aca="true" t="shared" si="110" ref="D558:S558">SUM(D559:D561)</f>
        <v>830</v>
      </c>
      <c r="E558" s="319">
        <f t="shared" si="110"/>
        <v>6</v>
      </c>
      <c r="F558" s="319">
        <f t="shared" si="110"/>
        <v>15</v>
      </c>
      <c r="G558" s="319">
        <f t="shared" si="110"/>
        <v>11</v>
      </c>
      <c r="H558" s="319">
        <f t="shared" si="110"/>
        <v>89</v>
      </c>
      <c r="I558" s="319">
        <f t="shared" si="110"/>
        <v>20</v>
      </c>
      <c r="J558" s="319">
        <f t="shared" si="110"/>
        <v>259</v>
      </c>
      <c r="K558" s="319">
        <f t="shared" si="110"/>
        <v>3</v>
      </c>
      <c r="L558" s="319">
        <f t="shared" si="110"/>
        <v>66</v>
      </c>
      <c r="M558" s="319">
        <f t="shared" si="110"/>
        <v>0</v>
      </c>
      <c r="N558" s="319">
        <f t="shared" si="110"/>
        <v>0</v>
      </c>
      <c r="O558" s="319">
        <f t="shared" si="110"/>
        <v>2</v>
      </c>
      <c r="P558" s="319">
        <f t="shared" si="110"/>
        <v>167</v>
      </c>
      <c r="Q558" s="319">
        <f t="shared" si="110"/>
        <v>1</v>
      </c>
      <c r="R558" s="319">
        <f t="shared" si="110"/>
        <v>234</v>
      </c>
      <c r="S558" s="319">
        <f t="shared" si="110"/>
        <v>0</v>
      </c>
      <c r="T558" s="144"/>
      <c r="U558" s="320"/>
      <c r="V558" s="320"/>
      <c r="W558" s="320"/>
      <c r="X558" s="322"/>
      <c r="Y558" s="323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</row>
    <row r="559" spans="1:49" s="9" customFormat="1" ht="22.5" customHeight="1">
      <c r="A559" s="160" t="s">
        <v>914</v>
      </c>
      <c r="B559" s="150" t="s">
        <v>1233</v>
      </c>
      <c r="C559" s="319">
        <f t="shared" si="108"/>
        <v>0</v>
      </c>
      <c r="D559" s="319">
        <f t="shared" si="109"/>
        <v>0</v>
      </c>
      <c r="E559" s="318">
        <v>0</v>
      </c>
      <c r="F559" s="318">
        <v>0</v>
      </c>
      <c r="G559" s="318">
        <v>0</v>
      </c>
      <c r="H559" s="318">
        <v>0</v>
      </c>
      <c r="I559" s="318">
        <v>0</v>
      </c>
      <c r="J559" s="318">
        <v>0</v>
      </c>
      <c r="K559" s="318">
        <v>0</v>
      </c>
      <c r="L559" s="318">
        <v>0</v>
      </c>
      <c r="M559" s="318">
        <v>0</v>
      </c>
      <c r="N559" s="318">
        <v>0</v>
      </c>
      <c r="O559" s="318">
        <v>0</v>
      </c>
      <c r="P559" s="318">
        <v>0</v>
      </c>
      <c r="Q559" s="318">
        <v>0</v>
      </c>
      <c r="R559" s="318">
        <v>0</v>
      </c>
      <c r="S559" s="318">
        <v>0</v>
      </c>
      <c r="T559" s="156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  <c r="AU559" s="134"/>
      <c r="AV559" s="134"/>
      <c r="AW559" s="134"/>
    </row>
    <row r="560" spans="1:49" s="9" customFormat="1" ht="22.5" customHeight="1">
      <c r="A560" s="160" t="s">
        <v>915</v>
      </c>
      <c r="B560" s="150" t="s">
        <v>1236</v>
      </c>
      <c r="C560" s="319">
        <f t="shared" si="108"/>
        <v>35</v>
      </c>
      <c r="D560" s="319">
        <f t="shared" si="109"/>
        <v>782</v>
      </c>
      <c r="E560" s="318">
        <v>1</v>
      </c>
      <c r="F560" s="318">
        <v>4</v>
      </c>
      <c r="G560" s="318">
        <v>9</v>
      </c>
      <c r="H560" s="318">
        <v>75</v>
      </c>
      <c r="I560" s="318">
        <v>20</v>
      </c>
      <c r="J560" s="318">
        <v>259</v>
      </c>
      <c r="K560" s="318">
        <v>2</v>
      </c>
      <c r="L560" s="318">
        <v>43</v>
      </c>
      <c r="M560" s="318">
        <v>0</v>
      </c>
      <c r="N560" s="318">
        <v>0</v>
      </c>
      <c r="O560" s="318">
        <v>2</v>
      </c>
      <c r="P560" s="318">
        <v>167</v>
      </c>
      <c r="Q560" s="318">
        <v>1</v>
      </c>
      <c r="R560" s="318">
        <v>234</v>
      </c>
      <c r="S560" s="318">
        <v>0</v>
      </c>
      <c r="T560" s="156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  <c r="AU560" s="134"/>
      <c r="AV560" s="134"/>
      <c r="AW560" s="134"/>
    </row>
    <row r="561" spans="1:49" s="9" customFormat="1" ht="22.5" customHeight="1">
      <c r="A561" s="160" t="s">
        <v>916</v>
      </c>
      <c r="B561" s="150" t="s">
        <v>1237</v>
      </c>
      <c r="C561" s="319">
        <f t="shared" si="108"/>
        <v>8</v>
      </c>
      <c r="D561" s="319">
        <f t="shared" si="109"/>
        <v>48</v>
      </c>
      <c r="E561" s="318">
        <v>5</v>
      </c>
      <c r="F561" s="318">
        <v>11</v>
      </c>
      <c r="G561" s="318">
        <v>2</v>
      </c>
      <c r="H561" s="318">
        <v>14</v>
      </c>
      <c r="I561" s="318">
        <v>0</v>
      </c>
      <c r="J561" s="318">
        <v>0</v>
      </c>
      <c r="K561" s="318">
        <v>1</v>
      </c>
      <c r="L561" s="318">
        <v>23</v>
      </c>
      <c r="M561" s="318">
        <v>0</v>
      </c>
      <c r="N561" s="318">
        <v>0</v>
      </c>
      <c r="O561" s="318">
        <v>0</v>
      </c>
      <c r="P561" s="318">
        <v>0</v>
      </c>
      <c r="Q561" s="318">
        <v>0</v>
      </c>
      <c r="R561" s="318">
        <v>0</v>
      </c>
      <c r="S561" s="318">
        <v>0</v>
      </c>
      <c r="T561" s="156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4"/>
    </row>
    <row r="562" spans="1:49" s="9" customFormat="1" ht="22.5" customHeight="1">
      <c r="A562" s="160"/>
      <c r="B562" s="150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156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  <c r="AU562" s="134"/>
      <c r="AV562" s="134"/>
      <c r="AW562" s="134"/>
    </row>
    <row r="563" spans="1:49" s="12" customFormat="1" ht="22.5" customHeight="1">
      <c r="A563" s="142" t="s">
        <v>1023</v>
      </c>
      <c r="B563" s="143" t="s">
        <v>1024</v>
      </c>
      <c r="C563" s="319">
        <f aca="true" t="shared" si="111" ref="C563:S563">C564+C569+C572+C578+C582+C595+C601+C606+C611+C612</f>
        <v>1602</v>
      </c>
      <c r="D563" s="319">
        <f t="shared" si="111"/>
        <v>18686</v>
      </c>
      <c r="E563" s="319">
        <f t="shared" si="111"/>
        <v>1033</v>
      </c>
      <c r="F563" s="319">
        <f t="shared" si="111"/>
        <v>2248</v>
      </c>
      <c r="G563" s="319">
        <f t="shared" si="111"/>
        <v>263</v>
      </c>
      <c r="H563" s="319">
        <f t="shared" si="111"/>
        <v>1697</v>
      </c>
      <c r="I563" s="319">
        <f t="shared" si="111"/>
        <v>135</v>
      </c>
      <c r="J563" s="319">
        <f t="shared" si="111"/>
        <v>1828</v>
      </c>
      <c r="K563" s="319">
        <f t="shared" si="111"/>
        <v>42</v>
      </c>
      <c r="L563" s="319">
        <f t="shared" si="111"/>
        <v>1037</v>
      </c>
      <c r="M563" s="319">
        <f t="shared" si="111"/>
        <v>52</v>
      </c>
      <c r="N563" s="319">
        <f t="shared" si="111"/>
        <v>1935</v>
      </c>
      <c r="O563" s="319">
        <f t="shared" si="111"/>
        <v>26</v>
      </c>
      <c r="P563" s="319">
        <f t="shared" si="111"/>
        <v>1871</v>
      </c>
      <c r="Q563" s="319">
        <f t="shared" si="111"/>
        <v>29</v>
      </c>
      <c r="R563" s="319">
        <f t="shared" si="111"/>
        <v>8070</v>
      </c>
      <c r="S563" s="319">
        <f t="shared" si="111"/>
        <v>22</v>
      </c>
      <c r="T563" s="144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</row>
    <row r="564" spans="1:49" s="12" customFormat="1" ht="22.5" customHeight="1">
      <c r="A564" s="142" t="s">
        <v>1217</v>
      </c>
      <c r="B564" s="143" t="s">
        <v>1218</v>
      </c>
      <c r="C564" s="319">
        <f>SUM(C565:C568)</f>
        <v>50</v>
      </c>
      <c r="D564" s="319">
        <f aca="true" t="shared" si="112" ref="D564:S564">SUM(D565:D568)</f>
        <v>582</v>
      </c>
      <c r="E564" s="319">
        <f t="shared" si="112"/>
        <v>16</v>
      </c>
      <c r="F564" s="319">
        <f t="shared" si="112"/>
        <v>43</v>
      </c>
      <c r="G564" s="319">
        <f t="shared" si="112"/>
        <v>11</v>
      </c>
      <c r="H564" s="319">
        <f t="shared" si="112"/>
        <v>77</v>
      </c>
      <c r="I564" s="319">
        <f t="shared" si="112"/>
        <v>13</v>
      </c>
      <c r="J564" s="319">
        <f t="shared" si="112"/>
        <v>182</v>
      </c>
      <c r="K564" s="319">
        <f t="shared" si="112"/>
        <v>7</v>
      </c>
      <c r="L564" s="319">
        <f t="shared" si="112"/>
        <v>170</v>
      </c>
      <c r="M564" s="319">
        <f t="shared" si="112"/>
        <v>3</v>
      </c>
      <c r="N564" s="319">
        <f t="shared" si="112"/>
        <v>110</v>
      </c>
      <c r="O564" s="319">
        <f t="shared" si="112"/>
        <v>0</v>
      </c>
      <c r="P564" s="319">
        <f t="shared" si="112"/>
        <v>0</v>
      </c>
      <c r="Q564" s="319">
        <f t="shared" si="112"/>
        <v>0</v>
      </c>
      <c r="R564" s="319">
        <f t="shared" si="112"/>
        <v>0</v>
      </c>
      <c r="S564" s="319">
        <f t="shared" si="112"/>
        <v>0</v>
      </c>
      <c r="T564" s="144"/>
      <c r="U564" s="320"/>
      <c r="V564" s="320"/>
      <c r="W564" s="320"/>
      <c r="X564" s="322"/>
      <c r="Y564" s="323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</row>
    <row r="565" spans="1:49" s="9" customFormat="1" ht="22.5" customHeight="1">
      <c r="A565" s="160" t="s">
        <v>917</v>
      </c>
      <c r="B565" s="150" t="s">
        <v>1233</v>
      </c>
      <c r="C565" s="319">
        <f aca="true" t="shared" si="113" ref="C565:C570">E565+G565+I565+K565+M565+O565+Q565+S565</f>
        <v>0</v>
      </c>
      <c r="D565" s="319">
        <f aca="true" t="shared" si="114" ref="D565:D570">F565+H565+J565+L565+N565+P565+R565</f>
        <v>0</v>
      </c>
      <c r="E565" s="318">
        <v>0</v>
      </c>
      <c r="F565" s="318">
        <v>0</v>
      </c>
      <c r="G565" s="318">
        <v>0</v>
      </c>
      <c r="H565" s="318">
        <v>0</v>
      </c>
      <c r="I565" s="318">
        <v>0</v>
      </c>
      <c r="J565" s="318">
        <v>0</v>
      </c>
      <c r="K565" s="318">
        <v>0</v>
      </c>
      <c r="L565" s="318">
        <v>0</v>
      </c>
      <c r="M565" s="318">
        <v>0</v>
      </c>
      <c r="N565" s="318">
        <v>0</v>
      </c>
      <c r="O565" s="318">
        <v>0</v>
      </c>
      <c r="P565" s="318">
        <v>0</v>
      </c>
      <c r="Q565" s="318">
        <v>0</v>
      </c>
      <c r="R565" s="318">
        <v>0</v>
      </c>
      <c r="S565" s="318">
        <v>0</v>
      </c>
      <c r="T565" s="156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  <c r="AV565" s="134"/>
      <c r="AW565" s="134"/>
    </row>
    <row r="566" spans="1:49" s="9" customFormat="1" ht="22.5" customHeight="1">
      <c r="A566" s="160" t="s">
        <v>918</v>
      </c>
      <c r="B566" s="150" t="s">
        <v>919</v>
      </c>
      <c r="C566" s="319">
        <f t="shared" si="113"/>
        <v>28</v>
      </c>
      <c r="D566" s="319">
        <f t="shared" si="114"/>
        <v>378</v>
      </c>
      <c r="E566" s="318">
        <v>10</v>
      </c>
      <c r="F566" s="318">
        <v>29</v>
      </c>
      <c r="G566" s="318">
        <v>4</v>
      </c>
      <c r="H566" s="318">
        <v>25</v>
      </c>
      <c r="I566" s="318">
        <v>6</v>
      </c>
      <c r="J566" s="318">
        <v>89</v>
      </c>
      <c r="K566" s="318">
        <v>5</v>
      </c>
      <c r="L566" s="318">
        <v>125</v>
      </c>
      <c r="M566" s="318">
        <v>3</v>
      </c>
      <c r="N566" s="318">
        <v>110</v>
      </c>
      <c r="O566" s="318">
        <v>0</v>
      </c>
      <c r="P566" s="318">
        <v>0</v>
      </c>
      <c r="Q566" s="318">
        <v>0</v>
      </c>
      <c r="R566" s="318">
        <v>0</v>
      </c>
      <c r="S566" s="318">
        <v>0</v>
      </c>
      <c r="T566" s="156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  <c r="AV566" s="134"/>
      <c r="AW566" s="134"/>
    </row>
    <row r="567" spans="1:49" s="9" customFormat="1" ht="22.5" customHeight="1">
      <c r="A567" s="160" t="s">
        <v>920</v>
      </c>
      <c r="B567" s="150" t="s">
        <v>921</v>
      </c>
      <c r="C567" s="319">
        <f t="shared" si="113"/>
        <v>22</v>
      </c>
      <c r="D567" s="319">
        <f t="shared" si="114"/>
        <v>204</v>
      </c>
      <c r="E567" s="318">
        <v>6</v>
      </c>
      <c r="F567" s="318">
        <v>14</v>
      </c>
      <c r="G567" s="318">
        <v>7</v>
      </c>
      <c r="H567" s="318">
        <v>52</v>
      </c>
      <c r="I567" s="318">
        <v>7</v>
      </c>
      <c r="J567" s="318">
        <v>93</v>
      </c>
      <c r="K567" s="318">
        <v>2</v>
      </c>
      <c r="L567" s="318">
        <v>45</v>
      </c>
      <c r="M567" s="318">
        <v>0</v>
      </c>
      <c r="N567" s="318">
        <v>0</v>
      </c>
      <c r="O567" s="318">
        <v>0</v>
      </c>
      <c r="P567" s="318">
        <v>0</v>
      </c>
      <c r="Q567" s="318">
        <v>0</v>
      </c>
      <c r="R567" s="318">
        <v>0</v>
      </c>
      <c r="S567" s="318">
        <v>0</v>
      </c>
      <c r="T567" s="156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</row>
    <row r="568" spans="1:49" s="9" customFormat="1" ht="22.5" customHeight="1">
      <c r="A568" s="160" t="s">
        <v>922</v>
      </c>
      <c r="B568" s="150" t="s">
        <v>923</v>
      </c>
      <c r="C568" s="319">
        <f t="shared" si="113"/>
        <v>0</v>
      </c>
      <c r="D568" s="319">
        <f t="shared" si="114"/>
        <v>0</v>
      </c>
      <c r="E568" s="318">
        <v>0</v>
      </c>
      <c r="F568" s="318">
        <v>0</v>
      </c>
      <c r="G568" s="318">
        <v>0</v>
      </c>
      <c r="H568" s="318">
        <v>0</v>
      </c>
      <c r="I568" s="318">
        <v>0</v>
      </c>
      <c r="J568" s="318">
        <v>0</v>
      </c>
      <c r="K568" s="318">
        <v>0</v>
      </c>
      <c r="L568" s="318">
        <v>0</v>
      </c>
      <c r="M568" s="318">
        <v>0</v>
      </c>
      <c r="N568" s="318">
        <v>0</v>
      </c>
      <c r="O568" s="318">
        <v>0</v>
      </c>
      <c r="P568" s="318">
        <v>0</v>
      </c>
      <c r="Q568" s="318">
        <v>0</v>
      </c>
      <c r="R568" s="318">
        <v>0</v>
      </c>
      <c r="S568" s="318">
        <v>0</v>
      </c>
      <c r="T568" s="156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</row>
    <row r="569" spans="1:49" s="12" customFormat="1" ht="22.5" customHeight="1">
      <c r="A569" s="142" t="s">
        <v>1219</v>
      </c>
      <c r="B569" s="143" t="s">
        <v>1220</v>
      </c>
      <c r="C569" s="319">
        <f aca="true" t="shared" si="115" ref="C569:S569">SUM(C570,C571)</f>
        <v>269</v>
      </c>
      <c r="D569" s="319">
        <f t="shared" si="115"/>
        <v>1168</v>
      </c>
      <c r="E569" s="319">
        <f t="shared" si="115"/>
        <v>194</v>
      </c>
      <c r="F569" s="319">
        <f t="shared" si="115"/>
        <v>443</v>
      </c>
      <c r="G569" s="319">
        <f t="shared" si="115"/>
        <v>51</v>
      </c>
      <c r="H569" s="319">
        <f t="shared" si="115"/>
        <v>350</v>
      </c>
      <c r="I569" s="319">
        <f t="shared" si="115"/>
        <v>19</v>
      </c>
      <c r="J569" s="319">
        <f t="shared" si="115"/>
        <v>253</v>
      </c>
      <c r="K569" s="319">
        <f t="shared" si="115"/>
        <v>4</v>
      </c>
      <c r="L569" s="319">
        <f t="shared" si="115"/>
        <v>91</v>
      </c>
      <c r="M569" s="319">
        <f t="shared" si="115"/>
        <v>1</v>
      </c>
      <c r="N569" s="319">
        <f t="shared" si="115"/>
        <v>31</v>
      </c>
      <c r="O569" s="319">
        <f t="shared" si="115"/>
        <v>0</v>
      </c>
      <c r="P569" s="319">
        <f t="shared" si="115"/>
        <v>0</v>
      </c>
      <c r="Q569" s="319">
        <f t="shared" si="115"/>
        <v>0</v>
      </c>
      <c r="R569" s="319">
        <f t="shared" si="115"/>
        <v>0</v>
      </c>
      <c r="S569" s="319">
        <f t="shared" si="115"/>
        <v>0</v>
      </c>
      <c r="T569" s="144"/>
      <c r="U569" s="320"/>
      <c r="V569" s="320"/>
      <c r="W569" s="320"/>
      <c r="X569" s="322"/>
      <c r="Y569" s="323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</row>
    <row r="570" spans="1:49" s="9" customFormat="1" ht="22.5" customHeight="1">
      <c r="A570" s="160" t="s">
        <v>924</v>
      </c>
      <c r="B570" s="150" t="s">
        <v>1233</v>
      </c>
      <c r="C570" s="319">
        <f t="shared" si="113"/>
        <v>1</v>
      </c>
      <c r="D570" s="319">
        <f t="shared" si="114"/>
        <v>2</v>
      </c>
      <c r="E570" s="318">
        <v>1</v>
      </c>
      <c r="F570" s="318">
        <v>2</v>
      </c>
      <c r="G570" s="318">
        <v>0</v>
      </c>
      <c r="H570" s="318">
        <v>0</v>
      </c>
      <c r="I570" s="318">
        <v>0</v>
      </c>
      <c r="J570" s="318">
        <v>0</v>
      </c>
      <c r="K570" s="318">
        <v>0</v>
      </c>
      <c r="L570" s="318">
        <v>0</v>
      </c>
      <c r="M570" s="318">
        <v>0</v>
      </c>
      <c r="N570" s="318">
        <v>0</v>
      </c>
      <c r="O570" s="318">
        <v>0</v>
      </c>
      <c r="P570" s="318">
        <v>0</v>
      </c>
      <c r="Q570" s="318">
        <v>0</v>
      </c>
      <c r="R570" s="318">
        <v>0</v>
      </c>
      <c r="S570" s="318">
        <v>0</v>
      </c>
      <c r="T570" s="156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</row>
    <row r="571" spans="1:49" s="9" customFormat="1" ht="22.5" customHeight="1">
      <c r="A571" s="160" t="s">
        <v>925</v>
      </c>
      <c r="B571" s="150" t="s">
        <v>926</v>
      </c>
      <c r="C571" s="319">
        <f>E571+G571+I571+K571+M571+O571+Q571+S571</f>
        <v>268</v>
      </c>
      <c r="D571" s="319">
        <f>F571+H571+J571+L571+N571+P571+R571</f>
        <v>1166</v>
      </c>
      <c r="E571" s="318">
        <v>193</v>
      </c>
      <c r="F571" s="318">
        <v>441</v>
      </c>
      <c r="G571" s="318">
        <v>51</v>
      </c>
      <c r="H571" s="318">
        <v>350</v>
      </c>
      <c r="I571" s="318">
        <v>19</v>
      </c>
      <c r="J571" s="318">
        <v>253</v>
      </c>
      <c r="K571" s="318">
        <v>4</v>
      </c>
      <c r="L571" s="318">
        <v>91</v>
      </c>
      <c r="M571" s="318">
        <v>1</v>
      </c>
      <c r="N571" s="318">
        <v>31</v>
      </c>
      <c r="O571" s="318">
        <v>0</v>
      </c>
      <c r="P571" s="318">
        <v>0</v>
      </c>
      <c r="Q571" s="318">
        <v>0</v>
      </c>
      <c r="R571" s="318">
        <v>0</v>
      </c>
      <c r="S571" s="318">
        <v>0</v>
      </c>
      <c r="T571" s="156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</row>
    <row r="572" spans="1:49" s="12" customFormat="1" ht="22.5" customHeight="1">
      <c r="A572" s="142" t="s">
        <v>1221</v>
      </c>
      <c r="B572" s="143" t="s">
        <v>1222</v>
      </c>
      <c r="C572" s="319">
        <f>SUM(C573:C577)</f>
        <v>110</v>
      </c>
      <c r="D572" s="319">
        <f aca="true" t="shared" si="116" ref="D572:S572">SUM(D573:D577)</f>
        <v>620</v>
      </c>
      <c r="E572" s="319">
        <f t="shared" si="116"/>
        <v>68</v>
      </c>
      <c r="F572" s="319">
        <f t="shared" si="116"/>
        <v>166</v>
      </c>
      <c r="G572" s="319">
        <f t="shared" si="116"/>
        <v>28</v>
      </c>
      <c r="H572" s="319">
        <f t="shared" si="116"/>
        <v>179</v>
      </c>
      <c r="I572" s="319">
        <f t="shared" si="116"/>
        <v>5</v>
      </c>
      <c r="J572" s="319">
        <f t="shared" si="116"/>
        <v>71</v>
      </c>
      <c r="K572" s="319">
        <f t="shared" si="116"/>
        <v>2</v>
      </c>
      <c r="L572" s="319">
        <f t="shared" si="116"/>
        <v>56</v>
      </c>
      <c r="M572" s="319">
        <f t="shared" si="116"/>
        <v>4</v>
      </c>
      <c r="N572" s="319">
        <f t="shared" si="116"/>
        <v>148</v>
      </c>
      <c r="O572" s="319">
        <f t="shared" si="116"/>
        <v>0</v>
      </c>
      <c r="P572" s="319">
        <f t="shared" si="116"/>
        <v>0</v>
      </c>
      <c r="Q572" s="319">
        <f t="shared" si="116"/>
        <v>0</v>
      </c>
      <c r="R572" s="319">
        <f t="shared" si="116"/>
        <v>0</v>
      </c>
      <c r="S572" s="319">
        <f t="shared" si="116"/>
        <v>3</v>
      </c>
      <c r="T572" s="144"/>
      <c r="U572" s="320"/>
      <c r="V572" s="320"/>
      <c r="W572" s="320"/>
      <c r="X572" s="322"/>
      <c r="Y572" s="323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</row>
    <row r="573" spans="1:49" s="9" customFormat="1" ht="22.5" customHeight="1">
      <c r="A573" s="160" t="s">
        <v>927</v>
      </c>
      <c r="B573" s="150" t="s">
        <v>1235</v>
      </c>
      <c r="C573" s="319">
        <f>E573+G573+I573+K573+M573+O573+Q573+S573</f>
        <v>1</v>
      </c>
      <c r="D573" s="319">
        <f>F573+H573+J573+L573+N573+P573+R573</f>
        <v>4</v>
      </c>
      <c r="E573" s="318">
        <v>1</v>
      </c>
      <c r="F573" s="318">
        <v>4</v>
      </c>
      <c r="G573" s="318">
        <v>0</v>
      </c>
      <c r="H573" s="318">
        <v>0</v>
      </c>
      <c r="I573" s="318">
        <v>0</v>
      </c>
      <c r="J573" s="318">
        <v>0</v>
      </c>
      <c r="K573" s="318">
        <v>0</v>
      </c>
      <c r="L573" s="318">
        <v>0</v>
      </c>
      <c r="M573" s="318">
        <v>0</v>
      </c>
      <c r="N573" s="318">
        <v>0</v>
      </c>
      <c r="O573" s="318">
        <v>0</v>
      </c>
      <c r="P573" s="318">
        <v>0</v>
      </c>
      <c r="Q573" s="318">
        <v>0</v>
      </c>
      <c r="R573" s="318">
        <v>0</v>
      </c>
      <c r="S573" s="318">
        <v>0</v>
      </c>
      <c r="T573" s="156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</row>
    <row r="574" spans="1:49" s="9" customFormat="1" ht="22.5" customHeight="1">
      <c r="A574" s="160" t="s">
        <v>928</v>
      </c>
      <c r="B574" s="150" t="s">
        <v>929</v>
      </c>
      <c r="C574" s="319">
        <f>E574+G574+I574+K574+M574+O574+Q574+S574</f>
        <v>47</v>
      </c>
      <c r="D574" s="319">
        <f>F574+H574+J574+L574+N574+P574+R574</f>
        <v>306</v>
      </c>
      <c r="E574" s="318">
        <v>24</v>
      </c>
      <c r="F574" s="318">
        <v>60</v>
      </c>
      <c r="G574" s="318">
        <v>15</v>
      </c>
      <c r="H574" s="318">
        <v>94</v>
      </c>
      <c r="I574" s="318">
        <v>3</v>
      </c>
      <c r="J574" s="318">
        <v>47</v>
      </c>
      <c r="K574" s="318">
        <v>1</v>
      </c>
      <c r="L574" s="318">
        <v>27</v>
      </c>
      <c r="M574" s="318">
        <v>2</v>
      </c>
      <c r="N574" s="318">
        <v>78</v>
      </c>
      <c r="O574" s="318">
        <v>0</v>
      </c>
      <c r="P574" s="318">
        <v>0</v>
      </c>
      <c r="Q574" s="318">
        <v>0</v>
      </c>
      <c r="R574" s="318">
        <v>0</v>
      </c>
      <c r="S574" s="318">
        <v>2</v>
      </c>
      <c r="T574" s="156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</row>
    <row r="575" spans="1:49" s="9" customFormat="1" ht="22.5" customHeight="1">
      <c r="A575" s="160" t="s">
        <v>930</v>
      </c>
      <c r="B575" s="150" t="s">
        <v>931</v>
      </c>
      <c r="C575" s="319">
        <f>E575+G575+I575+K575+M575+O575+Q575+S575</f>
        <v>32</v>
      </c>
      <c r="D575" s="319">
        <f>F575+H575+J575+L575+N575+P575+R575</f>
        <v>229</v>
      </c>
      <c r="E575" s="318">
        <v>16</v>
      </c>
      <c r="F575" s="318">
        <v>41</v>
      </c>
      <c r="G575" s="318">
        <v>10</v>
      </c>
      <c r="H575" s="318">
        <v>65</v>
      </c>
      <c r="I575" s="318">
        <v>2</v>
      </c>
      <c r="J575" s="318">
        <v>24</v>
      </c>
      <c r="K575" s="318">
        <v>1</v>
      </c>
      <c r="L575" s="318">
        <v>29</v>
      </c>
      <c r="M575" s="318">
        <v>2</v>
      </c>
      <c r="N575" s="318">
        <v>70</v>
      </c>
      <c r="O575" s="318">
        <v>0</v>
      </c>
      <c r="P575" s="318">
        <v>0</v>
      </c>
      <c r="Q575" s="318">
        <v>0</v>
      </c>
      <c r="R575" s="318">
        <v>0</v>
      </c>
      <c r="S575" s="318">
        <v>1</v>
      </c>
      <c r="T575" s="156"/>
      <c r="U575" s="156"/>
      <c r="V575" s="156"/>
      <c r="W575" s="156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</row>
    <row r="576" spans="1:49" s="9" customFormat="1" ht="22.5" customHeight="1">
      <c r="A576" s="160" t="s">
        <v>932</v>
      </c>
      <c r="B576" s="150" t="s">
        <v>933</v>
      </c>
      <c r="C576" s="319">
        <f>E576+G576+I576+K576+M576+O576+Q576+S576</f>
        <v>10</v>
      </c>
      <c r="D576" s="319">
        <f>F576+H576+J576+L576+N576+P576+R576</f>
        <v>22</v>
      </c>
      <c r="E576" s="318">
        <v>10</v>
      </c>
      <c r="F576" s="318">
        <v>22</v>
      </c>
      <c r="G576" s="318">
        <v>0</v>
      </c>
      <c r="H576" s="318">
        <v>0</v>
      </c>
      <c r="I576" s="318">
        <v>0</v>
      </c>
      <c r="J576" s="318">
        <v>0</v>
      </c>
      <c r="K576" s="318">
        <v>0</v>
      </c>
      <c r="L576" s="318">
        <v>0</v>
      </c>
      <c r="M576" s="318">
        <v>0</v>
      </c>
      <c r="N576" s="318">
        <v>0</v>
      </c>
      <c r="O576" s="318">
        <v>0</v>
      </c>
      <c r="P576" s="318">
        <v>0</v>
      </c>
      <c r="Q576" s="318">
        <v>0</v>
      </c>
      <c r="R576" s="318">
        <v>0</v>
      </c>
      <c r="S576" s="318">
        <v>0</v>
      </c>
      <c r="T576" s="156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</row>
    <row r="577" spans="1:49" s="9" customFormat="1" ht="22.5" customHeight="1">
      <c r="A577" s="160" t="s">
        <v>934</v>
      </c>
      <c r="B577" s="150" t="s">
        <v>935</v>
      </c>
      <c r="C577" s="319">
        <f>E577+G577+I577+K577+M577+O577+Q577+S577</f>
        <v>20</v>
      </c>
      <c r="D577" s="319">
        <f>F577+H577+J577+L577+N577+P577+R577</f>
        <v>59</v>
      </c>
      <c r="E577" s="318">
        <v>17</v>
      </c>
      <c r="F577" s="318">
        <v>39</v>
      </c>
      <c r="G577" s="318">
        <v>3</v>
      </c>
      <c r="H577" s="318">
        <v>20</v>
      </c>
      <c r="I577" s="318">
        <v>0</v>
      </c>
      <c r="J577" s="318">
        <v>0</v>
      </c>
      <c r="K577" s="318">
        <v>0</v>
      </c>
      <c r="L577" s="318">
        <v>0</v>
      </c>
      <c r="M577" s="318">
        <v>0</v>
      </c>
      <c r="N577" s="318">
        <v>0</v>
      </c>
      <c r="O577" s="318">
        <v>0</v>
      </c>
      <c r="P577" s="318">
        <v>0</v>
      </c>
      <c r="Q577" s="318">
        <v>0</v>
      </c>
      <c r="R577" s="318">
        <v>0</v>
      </c>
      <c r="S577" s="318">
        <v>0</v>
      </c>
      <c r="T577" s="156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</row>
    <row r="578" spans="1:49" s="12" customFormat="1" ht="22.5" customHeight="1">
      <c r="A578" s="142" t="s">
        <v>1223</v>
      </c>
      <c r="B578" s="143" t="s">
        <v>1224</v>
      </c>
      <c r="C578" s="319">
        <f>SUM(C579:C581)</f>
        <v>75</v>
      </c>
      <c r="D578" s="319">
        <f aca="true" t="shared" si="117" ref="D578:S578">SUM(D579:D581)</f>
        <v>2761</v>
      </c>
      <c r="E578" s="319">
        <f t="shared" si="117"/>
        <v>21</v>
      </c>
      <c r="F578" s="319">
        <f t="shared" si="117"/>
        <v>57</v>
      </c>
      <c r="G578" s="319">
        <f t="shared" si="117"/>
        <v>13</v>
      </c>
      <c r="H578" s="319">
        <f t="shared" si="117"/>
        <v>83</v>
      </c>
      <c r="I578" s="319">
        <f t="shared" si="117"/>
        <v>14</v>
      </c>
      <c r="J578" s="319">
        <f t="shared" si="117"/>
        <v>190</v>
      </c>
      <c r="K578" s="319">
        <f t="shared" si="117"/>
        <v>6</v>
      </c>
      <c r="L578" s="319">
        <f t="shared" si="117"/>
        <v>141</v>
      </c>
      <c r="M578" s="319">
        <f t="shared" si="117"/>
        <v>9</v>
      </c>
      <c r="N578" s="319">
        <f t="shared" si="117"/>
        <v>351</v>
      </c>
      <c r="O578" s="319">
        <f t="shared" si="117"/>
        <v>6</v>
      </c>
      <c r="P578" s="319">
        <f t="shared" si="117"/>
        <v>474</v>
      </c>
      <c r="Q578" s="319">
        <f t="shared" si="117"/>
        <v>6</v>
      </c>
      <c r="R578" s="319">
        <f t="shared" si="117"/>
        <v>1465</v>
      </c>
      <c r="S578" s="319">
        <f t="shared" si="117"/>
        <v>0</v>
      </c>
      <c r="T578" s="144"/>
      <c r="U578" s="320"/>
      <c r="V578" s="320"/>
      <c r="W578" s="320"/>
      <c r="X578" s="322"/>
      <c r="Y578" s="323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</row>
    <row r="579" spans="1:49" s="9" customFormat="1" ht="22.5" customHeight="1">
      <c r="A579" s="160" t="s">
        <v>936</v>
      </c>
      <c r="B579" s="150" t="s">
        <v>1234</v>
      </c>
      <c r="C579" s="319">
        <f>E579+G579+I579+K579+M579+O579+Q579+S579</f>
        <v>0</v>
      </c>
      <c r="D579" s="319">
        <f>F579+H579+J579+L579+N579+P579+R579</f>
        <v>0</v>
      </c>
      <c r="E579" s="318">
        <v>0</v>
      </c>
      <c r="F579" s="318">
        <v>0</v>
      </c>
      <c r="G579" s="318">
        <v>0</v>
      </c>
      <c r="H579" s="318">
        <v>0</v>
      </c>
      <c r="I579" s="318">
        <v>0</v>
      </c>
      <c r="J579" s="318">
        <v>0</v>
      </c>
      <c r="K579" s="318">
        <v>0</v>
      </c>
      <c r="L579" s="318">
        <v>0</v>
      </c>
      <c r="M579" s="318">
        <v>0</v>
      </c>
      <c r="N579" s="318">
        <v>0</v>
      </c>
      <c r="O579" s="318">
        <v>0</v>
      </c>
      <c r="P579" s="318">
        <v>0</v>
      </c>
      <c r="Q579" s="318">
        <v>0</v>
      </c>
      <c r="R579" s="318">
        <v>0</v>
      </c>
      <c r="S579" s="318">
        <v>0</v>
      </c>
      <c r="T579" s="156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</row>
    <row r="580" spans="1:49" s="9" customFormat="1" ht="22.5" customHeight="1">
      <c r="A580" s="160" t="s">
        <v>937</v>
      </c>
      <c r="B580" s="150" t="s">
        <v>938</v>
      </c>
      <c r="C580" s="319">
        <f>E580+G580+I580+K580+M580+O580+Q580+S580</f>
        <v>19</v>
      </c>
      <c r="D580" s="319">
        <f>F580+H580+J580+L580+N580+P580+R580</f>
        <v>173</v>
      </c>
      <c r="E580" s="318">
        <v>8</v>
      </c>
      <c r="F580" s="318">
        <v>21</v>
      </c>
      <c r="G580" s="318">
        <v>3</v>
      </c>
      <c r="H580" s="318">
        <v>16</v>
      </c>
      <c r="I580" s="318">
        <v>7</v>
      </c>
      <c r="J580" s="318">
        <v>102</v>
      </c>
      <c r="K580" s="318">
        <v>0</v>
      </c>
      <c r="L580" s="318">
        <v>0</v>
      </c>
      <c r="M580" s="318">
        <v>1</v>
      </c>
      <c r="N580" s="318">
        <v>34</v>
      </c>
      <c r="O580" s="318">
        <v>0</v>
      </c>
      <c r="P580" s="318">
        <v>0</v>
      </c>
      <c r="Q580" s="318">
        <v>0</v>
      </c>
      <c r="R580" s="318">
        <v>0</v>
      </c>
      <c r="S580" s="318">
        <v>0</v>
      </c>
      <c r="T580" s="156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  <c r="AV580" s="134"/>
      <c r="AW580" s="134"/>
    </row>
    <row r="581" spans="1:49" s="9" customFormat="1" ht="22.5" customHeight="1">
      <c r="A581" s="160" t="s">
        <v>939</v>
      </c>
      <c r="B581" s="150" t="s">
        <v>940</v>
      </c>
      <c r="C581" s="319">
        <f>E581+G581+I581+K581+M581+O581+Q581+S581</f>
        <v>56</v>
      </c>
      <c r="D581" s="319">
        <f>F581+H581+J581+L581+N581+P581+R581</f>
        <v>2588</v>
      </c>
      <c r="E581" s="318">
        <v>13</v>
      </c>
      <c r="F581" s="318">
        <v>36</v>
      </c>
      <c r="G581" s="318">
        <v>10</v>
      </c>
      <c r="H581" s="318">
        <v>67</v>
      </c>
      <c r="I581" s="318">
        <v>7</v>
      </c>
      <c r="J581" s="318">
        <v>88</v>
      </c>
      <c r="K581" s="318">
        <v>6</v>
      </c>
      <c r="L581" s="318">
        <v>141</v>
      </c>
      <c r="M581" s="318">
        <v>8</v>
      </c>
      <c r="N581" s="318">
        <v>317</v>
      </c>
      <c r="O581" s="318">
        <v>6</v>
      </c>
      <c r="P581" s="318">
        <v>474</v>
      </c>
      <c r="Q581" s="318">
        <v>6</v>
      </c>
      <c r="R581" s="318">
        <v>1465</v>
      </c>
      <c r="S581" s="318">
        <v>0</v>
      </c>
      <c r="T581" s="156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  <c r="AU581" s="134"/>
      <c r="AV581" s="134"/>
      <c r="AW581" s="134"/>
    </row>
    <row r="582" spans="1:49" s="12" customFormat="1" ht="22.5" customHeight="1">
      <c r="A582" s="142" t="s">
        <v>1225</v>
      </c>
      <c r="B582" s="143" t="s">
        <v>1226</v>
      </c>
      <c r="C582" s="319">
        <f aca="true" t="shared" si="118" ref="C582:S582">SUM(C583:C594)</f>
        <v>363</v>
      </c>
      <c r="D582" s="319">
        <f t="shared" si="118"/>
        <v>10367</v>
      </c>
      <c r="E582" s="319">
        <f t="shared" si="118"/>
        <v>161</v>
      </c>
      <c r="F582" s="319">
        <f t="shared" si="118"/>
        <v>364</v>
      </c>
      <c r="G582" s="319">
        <f t="shared" si="118"/>
        <v>73</v>
      </c>
      <c r="H582" s="319">
        <f t="shared" si="118"/>
        <v>478</v>
      </c>
      <c r="I582" s="319">
        <f t="shared" si="118"/>
        <v>56</v>
      </c>
      <c r="J582" s="319">
        <f t="shared" si="118"/>
        <v>755</v>
      </c>
      <c r="K582" s="319">
        <f t="shared" si="118"/>
        <v>12</v>
      </c>
      <c r="L582" s="319">
        <f t="shared" si="118"/>
        <v>299</v>
      </c>
      <c r="M582" s="319">
        <f t="shared" si="118"/>
        <v>22</v>
      </c>
      <c r="N582" s="319">
        <f t="shared" si="118"/>
        <v>799</v>
      </c>
      <c r="O582" s="319">
        <f t="shared" si="118"/>
        <v>16</v>
      </c>
      <c r="P582" s="319">
        <f t="shared" si="118"/>
        <v>1067</v>
      </c>
      <c r="Q582" s="319">
        <f t="shared" si="118"/>
        <v>23</v>
      </c>
      <c r="R582" s="319">
        <f t="shared" si="118"/>
        <v>6605</v>
      </c>
      <c r="S582" s="319">
        <f t="shared" si="118"/>
        <v>0</v>
      </c>
      <c r="T582" s="144"/>
      <c r="U582" s="320"/>
      <c r="V582" s="320"/>
      <c r="W582" s="320"/>
      <c r="X582" s="322"/>
      <c r="Y582" s="323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</row>
    <row r="583" spans="1:49" s="9" customFormat="1" ht="22.5" customHeight="1">
      <c r="A583" s="160" t="s">
        <v>941</v>
      </c>
      <c r="B583" s="150" t="s">
        <v>1233</v>
      </c>
      <c r="C583" s="319">
        <f>E583+G583+I583+K583+M583+O583+Q583+S583</f>
        <v>3</v>
      </c>
      <c r="D583" s="319">
        <f>F583+H583+J583+L583+N583+P583+R583</f>
        <v>8</v>
      </c>
      <c r="E583" s="318">
        <v>2</v>
      </c>
      <c r="F583" s="318">
        <v>2</v>
      </c>
      <c r="G583" s="318">
        <v>1</v>
      </c>
      <c r="H583" s="318">
        <v>6</v>
      </c>
      <c r="I583" s="318">
        <v>0</v>
      </c>
      <c r="J583" s="318">
        <v>0</v>
      </c>
      <c r="K583" s="318">
        <v>0</v>
      </c>
      <c r="L583" s="318">
        <v>0</v>
      </c>
      <c r="M583" s="318">
        <v>0</v>
      </c>
      <c r="N583" s="318">
        <v>0</v>
      </c>
      <c r="O583" s="318">
        <v>0</v>
      </c>
      <c r="P583" s="318">
        <v>0</v>
      </c>
      <c r="Q583" s="318">
        <v>0</v>
      </c>
      <c r="R583" s="318">
        <v>0</v>
      </c>
      <c r="S583" s="318">
        <v>0</v>
      </c>
      <c r="T583" s="156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  <c r="AU583" s="134"/>
      <c r="AV583" s="134"/>
      <c r="AW583" s="134"/>
    </row>
    <row r="584" spans="1:49" s="9" customFormat="1" ht="22.5" customHeight="1">
      <c r="A584" s="160" t="s">
        <v>942</v>
      </c>
      <c r="B584" s="150" t="s">
        <v>943</v>
      </c>
      <c r="C584" s="319">
        <f>E584+G584+I584+K584+M584+O584+Q584+S584</f>
        <v>8</v>
      </c>
      <c r="D584" s="319">
        <f>F584+H584+J584+L584+N584+P584+R584</f>
        <v>37</v>
      </c>
      <c r="E584" s="318">
        <v>5</v>
      </c>
      <c r="F584" s="318">
        <v>13</v>
      </c>
      <c r="G584" s="318">
        <v>2</v>
      </c>
      <c r="H584" s="318">
        <v>11</v>
      </c>
      <c r="I584" s="318">
        <v>1</v>
      </c>
      <c r="J584" s="318">
        <v>13</v>
      </c>
      <c r="K584" s="318">
        <v>0</v>
      </c>
      <c r="L584" s="318">
        <v>0</v>
      </c>
      <c r="M584" s="318">
        <v>0</v>
      </c>
      <c r="N584" s="318">
        <v>0</v>
      </c>
      <c r="O584" s="318">
        <v>0</v>
      </c>
      <c r="P584" s="318">
        <v>0</v>
      </c>
      <c r="Q584" s="318">
        <v>0</v>
      </c>
      <c r="R584" s="318">
        <v>0</v>
      </c>
      <c r="S584" s="318">
        <v>0</v>
      </c>
      <c r="T584" s="156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  <c r="AU584" s="134"/>
      <c r="AV584" s="134"/>
      <c r="AW584" s="134"/>
    </row>
    <row r="585" spans="1:49" s="9" customFormat="1" ht="22.5" customHeight="1">
      <c r="A585" s="160" t="s">
        <v>944</v>
      </c>
      <c r="B585" s="150" t="s">
        <v>945</v>
      </c>
      <c r="C585" s="319">
        <f>E585+G585+I585+K585+M585+O585+Q585+S585</f>
        <v>89</v>
      </c>
      <c r="D585" s="319">
        <f>F585+H585+J585+L585+N585+P585+R585</f>
        <v>5490</v>
      </c>
      <c r="E585" s="318">
        <v>25</v>
      </c>
      <c r="F585" s="318">
        <v>62</v>
      </c>
      <c r="G585" s="318">
        <v>16</v>
      </c>
      <c r="H585" s="318">
        <v>101</v>
      </c>
      <c r="I585" s="318">
        <v>23</v>
      </c>
      <c r="J585" s="318">
        <v>326</v>
      </c>
      <c r="K585" s="318">
        <v>3</v>
      </c>
      <c r="L585" s="318">
        <v>74</v>
      </c>
      <c r="M585" s="318">
        <v>5</v>
      </c>
      <c r="N585" s="318">
        <v>168</v>
      </c>
      <c r="O585" s="318">
        <v>5</v>
      </c>
      <c r="P585" s="318">
        <v>359</v>
      </c>
      <c r="Q585" s="318">
        <v>12</v>
      </c>
      <c r="R585" s="318">
        <v>4400</v>
      </c>
      <c r="S585" s="318">
        <v>0</v>
      </c>
      <c r="T585" s="156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</row>
    <row r="586" spans="1:49" s="9" customFormat="1" ht="22.5" customHeight="1">
      <c r="A586" s="160" t="s">
        <v>946</v>
      </c>
      <c r="B586" s="150" t="s">
        <v>947</v>
      </c>
      <c r="C586" s="319">
        <f>E586+G586+I586+K586+M586+O586+Q586+S586</f>
        <v>35</v>
      </c>
      <c r="D586" s="319">
        <f>F586+H586+J586+L586+N586+P586+R586</f>
        <v>2282</v>
      </c>
      <c r="E586" s="318">
        <v>2</v>
      </c>
      <c r="F586" s="318">
        <v>6</v>
      </c>
      <c r="G586" s="318">
        <v>3</v>
      </c>
      <c r="H586" s="318">
        <v>21</v>
      </c>
      <c r="I586" s="318">
        <v>6</v>
      </c>
      <c r="J586" s="318">
        <v>96</v>
      </c>
      <c r="K586" s="318">
        <v>3</v>
      </c>
      <c r="L586" s="318">
        <v>72</v>
      </c>
      <c r="M586" s="318">
        <v>8</v>
      </c>
      <c r="N586" s="318">
        <v>294</v>
      </c>
      <c r="O586" s="318">
        <v>5</v>
      </c>
      <c r="P586" s="318">
        <v>306</v>
      </c>
      <c r="Q586" s="318">
        <v>8</v>
      </c>
      <c r="R586" s="318">
        <v>1487</v>
      </c>
      <c r="S586" s="318">
        <v>0</v>
      </c>
      <c r="T586" s="156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  <c r="AV586" s="134"/>
      <c r="AW586" s="134"/>
    </row>
    <row r="587" spans="1:49" s="177" customFormat="1" ht="6" customHeight="1" thickBot="1">
      <c r="A587" s="171"/>
      <c r="B587" s="172"/>
      <c r="C587" s="173"/>
      <c r="D587" s="174"/>
      <c r="E587" s="173"/>
      <c r="F587" s="173"/>
      <c r="G587" s="173"/>
      <c r="H587" s="173"/>
      <c r="I587" s="175"/>
      <c r="J587" s="173"/>
      <c r="K587" s="173"/>
      <c r="L587" s="173"/>
      <c r="M587" s="173"/>
      <c r="N587" s="173"/>
      <c r="O587" s="173"/>
      <c r="P587" s="173"/>
      <c r="Q587" s="173"/>
      <c r="R587" s="173"/>
      <c r="S587" s="48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6"/>
      <c r="AT587" s="176"/>
      <c r="AU587" s="176"/>
      <c r="AV587" s="176"/>
      <c r="AW587" s="176"/>
    </row>
    <row r="588" spans="1:49" s="9" customFormat="1" ht="7.5" customHeight="1">
      <c r="A588" s="32"/>
      <c r="B588" s="32"/>
      <c r="C588" s="155"/>
      <c r="D588" s="158"/>
      <c r="E588" s="155"/>
      <c r="F588" s="155"/>
      <c r="G588" s="155"/>
      <c r="H588" s="155"/>
      <c r="I588" s="159"/>
      <c r="J588" s="155"/>
      <c r="K588" s="155"/>
      <c r="L588" s="155"/>
      <c r="M588" s="155"/>
      <c r="N588" s="155"/>
      <c r="O588" s="155"/>
      <c r="P588" s="155"/>
      <c r="Q588" s="155"/>
      <c r="R588" s="155"/>
      <c r="S588" s="117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  <c r="AU588" s="134"/>
      <c r="AV588" s="134"/>
      <c r="AW588" s="134"/>
    </row>
    <row r="589" spans="1:19" s="119" customFormat="1" ht="21.75" customHeight="1">
      <c r="A589" s="426" t="s">
        <v>1337</v>
      </c>
      <c r="B589" s="426"/>
      <c r="C589" s="426"/>
      <c r="D589" s="426"/>
      <c r="E589" s="426"/>
      <c r="F589" s="426"/>
      <c r="G589" s="426"/>
      <c r="H589" s="426"/>
      <c r="I589" s="426"/>
      <c r="J589" s="426"/>
      <c r="K589" s="426"/>
      <c r="L589" s="426"/>
      <c r="M589" s="426"/>
      <c r="N589" s="426"/>
      <c r="O589" s="426"/>
      <c r="P589" s="426"/>
      <c r="Q589" s="426"/>
      <c r="R589" s="426"/>
      <c r="S589" s="426"/>
    </row>
    <row r="590" spans="1:18" ht="12" customHeight="1" thickBot="1">
      <c r="A590" s="120"/>
      <c r="B590" s="120"/>
      <c r="C590" s="121"/>
      <c r="D590" s="122"/>
      <c r="E590" s="121"/>
      <c r="F590" s="121"/>
      <c r="G590" s="121"/>
      <c r="H590" s="121"/>
      <c r="I590" s="123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1:49" s="9" customFormat="1" ht="24" customHeight="1">
      <c r="A591" s="418" t="s">
        <v>975</v>
      </c>
      <c r="B591" s="419"/>
      <c r="C591" s="416" t="s">
        <v>976</v>
      </c>
      <c r="D591" s="417"/>
      <c r="E591" s="416" t="s">
        <v>977</v>
      </c>
      <c r="F591" s="417"/>
      <c r="G591" s="416" t="s">
        <v>978</v>
      </c>
      <c r="H591" s="417"/>
      <c r="I591" s="424" t="s">
        <v>979</v>
      </c>
      <c r="J591" s="425"/>
      <c r="K591" s="416" t="s">
        <v>980</v>
      </c>
      <c r="L591" s="417"/>
      <c r="M591" s="416" t="s">
        <v>981</v>
      </c>
      <c r="N591" s="417"/>
      <c r="O591" s="416" t="s">
        <v>982</v>
      </c>
      <c r="P591" s="417"/>
      <c r="Q591" s="416" t="s">
        <v>983</v>
      </c>
      <c r="R591" s="417"/>
      <c r="S591" s="133" t="s">
        <v>48</v>
      </c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  <c r="AU591" s="134"/>
      <c r="AV591" s="134"/>
      <c r="AW591" s="134"/>
    </row>
    <row r="592" spans="1:49" s="9" customFormat="1" ht="24.75" customHeight="1">
      <c r="A592" s="420"/>
      <c r="B592" s="421"/>
      <c r="C592" s="129" t="s">
        <v>984</v>
      </c>
      <c r="D592" s="135" t="s">
        <v>985</v>
      </c>
      <c r="E592" s="136" t="s">
        <v>984</v>
      </c>
      <c r="F592" s="135" t="s">
        <v>985</v>
      </c>
      <c r="G592" s="136" t="s">
        <v>984</v>
      </c>
      <c r="H592" s="137" t="s">
        <v>985</v>
      </c>
      <c r="I592" s="130" t="s">
        <v>984</v>
      </c>
      <c r="J592" s="128" t="s">
        <v>985</v>
      </c>
      <c r="K592" s="136" t="s">
        <v>984</v>
      </c>
      <c r="L592" s="135" t="s">
        <v>985</v>
      </c>
      <c r="M592" s="136" t="s">
        <v>984</v>
      </c>
      <c r="N592" s="135" t="s">
        <v>985</v>
      </c>
      <c r="O592" s="136" t="s">
        <v>984</v>
      </c>
      <c r="P592" s="135" t="s">
        <v>985</v>
      </c>
      <c r="Q592" s="136" t="s">
        <v>984</v>
      </c>
      <c r="R592" s="137" t="s">
        <v>985</v>
      </c>
      <c r="S592" s="56" t="s">
        <v>49</v>
      </c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  <c r="AU592" s="134"/>
      <c r="AV592" s="134"/>
      <c r="AW592" s="134"/>
    </row>
    <row r="593" spans="1:49" s="9" customFormat="1" ht="6" customHeight="1">
      <c r="A593" s="15"/>
      <c r="B593" s="185"/>
      <c r="C593" s="186"/>
      <c r="D593" s="187"/>
      <c r="E593" s="186"/>
      <c r="F593" s="187"/>
      <c r="G593" s="186"/>
      <c r="H593" s="187"/>
      <c r="I593" s="188"/>
      <c r="J593" s="186"/>
      <c r="K593" s="186"/>
      <c r="L593" s="187"/>
      <c r="M593" s="186"/>
      <c r="N593" s="187"/>
      <c r="O593" s="186"/>
      <c r="P593" s="187"/>
      <c r="Q593" s="186"/>
      <c r="R593" s="187"/>
      <c r="S593" s="48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  <c r="AV593" s="134"/>
      <c r="AW593" s="134"/>
    </row>
    <row r="594" spans="1:49" s="9" customFormat="1" ht="22.5" customHeight="1">
      <c r="A594" s="160" t="s">
        <v>948</v>
      </c>
      <c r="B594" s="150" t="s">
        <v>949</v>
      </c>
      <c r="C594" s="319">
        <f aca="true" t="shared" si="119" ref="C594:C610">E594+G594+I594+K594+M594+O594+Q594+S594</f>
        <v>228</v>
      </c>
      <c r="D594" s="319">
        <f aca="true" t="shared" si="120" ref="D594:D610">F594+H594+J594+L594+N594+P594+R594</f>
        <v>2550</v>
      </c>
      <c r="E594" s="318">
        <v>127</v>
      </c>
      <c r="F594" s="318">
        <v>281</v>
      </c>
      <c r="G594" s="318">
        <v>51</v>
      </c>
      <c r="H594" s="318">
        <v>339</v>
      </c>
      <c r="I594" s="318">
        <v>26</v>
      </c>
      <c r="J594" s="318">
        <v>320</v>
      </c>
      <c r="K594" s="318">
        <v>6</v>
      </c>
      <c r="L594" s="318">
        <v>153</v>
      </c>
      <c r="M594" s="318">
        <v>9</v>
      </c>
      <c r="N594" s="318">
        <v>337</v>
      </c>
      <c r="O594" s="318">
        <v>6</v>
      </c>
      <c r="P594" s="318">
        <v>402</v>
      </c>
      <c r="Q594" s="318">
        <v>3</v>
      </c>
      <c r="R594" s="318">
        <v>718</v>
      </c>
      <c r="S594" s="318">
        <v>0</v>
      </c>
      <c r="T594" s="156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  <c r="AV594" s="134"/>
      <c r="AW594" s="134"/>
    </row>
    <row r="595" spans="1:49" s="12" customFormat="1" ht="22.5" customHeight="1">
      <c r="A595" s="142" t="s">
        <v>1227</v>
      </c>
      <c r="B595" s="143" t="s">
        <v>1228</v>
      </c>
      <c r="C595" s="319">
        <f>SUM(C596:C600)</f>
        <v>309</v>
      </c>
      <c r="D595" s="319">
        <f aca="true" t="shared" si="121" ref="D595:S595">SUM(D596:D600)</f>
        <v>1775</v>
      </c>
      <c r="E595" s="319">
        <f t="shared" si="121"/>
        <v>208</v>
      </c>
      <c r="F595" s="319">
        <f t="shared" si="121"/>
        <v>404</v>
      </c>
      <c r="G595" s="319">
        <f t="shared" si="121"/>
        <v>44</v>
      </c>
      <c r="H595" s="319">
        <f t="shared" si="121"/>
        <v>270</v>
      </c>
      <c r="I595" s="319">
        <f t="shared" si="121"/>
        <v>17</v>
      </c>
      <c r="J595" s="319">
        <f t="shared" si="121"/>
        <v>227</v>
      </c>
      <c r="K595" s="319">
        <f t="shared" si="121"/>
        <v>10</v>
      </c>
      <c r="L595" s="319">
        <f t="shared" si="121"/>
        <v>254</v>
      </c>
      <c r="M595" s="319">
        <f t="shared" si="121"/>
        <v>10</v>
      </c>
      <c r="N595" s="319">
        <f t="shared" si="121"/>
        <v>375</v>
      </c>
      <c r="O595" s="319">
        <f t="shared" si="121"/>
        <v>3</v>
      </c>
      <c r="P595" s="319">
        <f t="shared" si="121"/>
        <v>245</v>
      </c>
      <c r="Q595" s="319">
        <f t="shared" si="121"/>
        <v>0</v>
      </c>
      <c r="R595" s="319">
        <f t="shared" si="121"/>
        <v>0</v>
      </c>
      <c r="S595" s="319">
        <f t="shared" si="121"/>
        <v>17</v>
      </c>
      <c r="T595" s="144"/>
      <c r="U595" s="320"/>
      <c r="V595" s="320"/>
      <c r="W595" s="320"/>
      <c r="X595" s="322"/>
      <c r="Y595" s="323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</row>
    <row r="596" spans="1:49" s="9" customFormat="1" ht="22.5" customHeight="1">
      <c r="A596" s="160" t="s">
        <v>950</v>
      </c>
      <c r="B596" s="150" t="s">
        <v>951</v>
      </c>
      <c r="C596" s="319">
        <f t="shared" si="119"/>
        <v>155</v>
      </c>
      <c r="D596" s="319">
        <f t="shared" si="120"/>
        <v>1080</v>
      </c>
      <c r="E596" s="318">
        <v>102</v>
      </c>
      <c r="F596" s="318">
        <v>206</v>
      </c>
      <c r="G596" s="318">
        <v>24</v>
      </c>
      <c r="H596" s="318">
        <v>148</v>
      </c>
      <c r="I596" s="318">
        <v>4</v>
      </c>
      <c r="J596" s="318">
        <v>51</v>
      </c>
      <c r="K596" s="318">
        <v>9</v>
      </c>
      <c r="L596" s="318">
        <v>225</v>
      </c>
      <c r="M596" s="318">
        <v>6</v>
      </c>
      <c r="N596" s="318">
        <v>205</v>
      </c>
      <c r="O596" s="318">
        <v>3</v>
      </c>
      <c r="P596" s="318">
        <v>245</v>
      </c>
      <c r="Q596" s="318">
        <v>0</v>
      </c>
      <c r="R596" s="318">
        <v>0</v>
      </c>
      <c r="S596" s="318">
        <v>7</v>
      </c>
      <c r="T596" s="156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  <c r="AU596" s="134"/>
      <c r="AV596" s="134"/>
      <c r="AW596" s="134"/>
    </row>
    <row r="597" spans="1:49" s="9" customFormat="1" ht="22.5" customHeight="1">
      <c r="A597" s="160" t="s">
        <v>952</v>
      </c>
      <c r="B597" s="150" t="s">
        <v>953</v>
      </c>
      <c r="C597" s="319">
        <f t="shared" si="119"/>
        <v>18</v>
      </c>
      <c r="D597" s="319">
        <f t="shared" si="120"/>
        <v>94</v>
      </c>
      <c r="E597" s="318">
        <v>10</v>
      </c>
      <c r="F597" s="318">
        <v>20</v>
      </c>
      <c r="G597" s="318">
        <v>5</v>
      </c>
      <c r="H597" s="318">
        <v>30</v>
      </c>
      <c r="I597" s="318">
        <v>3</v>
      </c>
      <c r="J597" s="318">
        <v>44</v>
      </c>
      <c r="K597" s="318">
        <v>0</v>
      </c>
      <c r="L597" s="318">
        <v>0</v>
      </c>
      <c r="M597" s="318">
        <v>0</v>
      </c>
      <c r="N597" s="318">
        <v>0</v>
      </c>
      <c r="O597" s="318">
        <v>0</v>
      </c>
      <c r="P597" s="318">
        <v>0</v>
      </c>
      <c r="Q597" s="318">
        <v>0</v>
      </c>
      <c r="R597" s="318">
        <v>0</v>
      </c>
      <c r="S597" s="318">
        <v>0</v>
      </c>
      <c r="T597" s="156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  <c r="AV597" s="134"/>
      <c r="AW597" s="134"/>
    </row>
    <row r="598" spans="1:49" s="9" customFormat="1" ht="22.5" customHeight="1">
      <c r="A598" s="160" t="s">
        <v>954</v>
      </c>
      <c r="B598" s="150" t="s">
        <v>955</v>
      </c>
      <c r="C598" s="319">
        <f t="shared" si="119"/>
        <v>1</v>
      </c>
      <c r="D598" s="319">
        <f t="shared" si="120"/>
        <v>2</v>
      </c>
      <c r="E598" s="318">
        <v>1</v>
      </c>
      <c r="F598" s="318">
        <v>2</v>
      </c>
      <c r="G598" s="318">
        <v>0</v>
      </c>
      <c r="H598" s="318">
        <v>0</v>
      </c>
      <c r="I598" s="318">
        <v>0</v>
      </c>
      <c r="J598" s="318">
        <v>0</v>
      </c>
      <c r="K598" s="318">
        <v>0</v>
      </c>
      <c r="L598" s="318">
        <v>0</v>
      </c>
      <c r="M598" s="318">
        <v>0</v>
      </c>
      <c r="N598" s="318">
        <v>0</v>
      </c>
      <c r="O598" s="318">
        <v>0</v>
      </c>
      <c r="P598" s="318">
        <v>0</v>
      </c>
      <c r="Q598" s="318">
        <v>0</v>
      </c>
      <c r="R598" s="318">
        <v>0</v>
      </c>
      <c r="S598" s="318">
        <v>0</v>
      </c>
      <c r="T598" s="156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  <c r="AU598" s="134"/>
      <c r="AV598" s="134"/>
      <c r="AW598" s="134"/>
    </row>
    <row r="599" spans="1:49" s="9" customFormat="1" ht="22.5" customHeight="1">
      <c r="A599" s="160" t="s">
        <v>956</v>
      </c>
      <c r="B599" s="150" t="s">
        <v>957</v>
      </c>
      <c r="C599" s="319">
        <f t="shared" si="119"/>
        <v>7</v>
      </c>
      <c r="D599" s="319">
        <f t="shared" si="120"/>
        <v>15</v>
      </c>
      <c r="E599" s="318">
        <v>7</v>
      </c>
      <c r="F599" s="318">
        <v>15</v>
      </c>
      <c r="G599" s="318">
        <v>0</v>
      </c>
      <c r="H599" s="318">
        <v>0</v>
      </c>
      <c r="I599" s="318">
        <v>0</v>
      </c>
      <c r="J599" s="318">
        <v>0</v>
      </c>
      <c r="K599" s="318">
        <v>0</v>
      </c>
      <c r="L599" s="318">
        <v>0</v>
      </c>
      <c r="M599" s="318">
        <v>0</v>
      </c>
      <c r="N599" s="318">
        <v>0</v>
      </c>
      <c r="O599" s="318">
        <v>0</v>
      </c>
      <c r="P599" s="318">
        <v>0</v>
      </c>
      <c r="Q599" s="318">
        <v>0</v>
      </c>
      <c r="R599" s="318">
        <v>0</v>
      </c>
      <c r="S599" s="318">
        <v>0</v>
      </c>
      <c r="T599" s="156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  <c r="AU599" s="134"/>
      <c r="AV599" s="134"/>
      <c r="AW599" s="134"/>
    </row>
    <row r="600" spans="1:49" s="9" customFormat="1" ht="22.5" customHeight="1">
      <c r="A600" s="160" t="s">
        <v>958</v>
      </c>
      <c r="B600" s="150" t="s">
        <v>959</v>
      </c>
      <c r="C600" s="319">
        <f t="shared" si="119"/>
        <v>128</v>
      </c>
      <c r="D600" s="319">
        <f t="shared" si="120"/>
        <v>584</v>
      </c>
      <c r="E600" s="318">
        <v>88</v>
      </c>
      <c r="F600" s="318">
        <v>161</v>
      </c>
      <c r="G600" s="318">
        <v>15</v>
      </c>
      <c r="H600" s="318">
        <v>92</v>
      </c>
      <c r="I600" s="318">
        <v>10</v>
      </c>
      <c r="J600" s="318">
        <v>132</v>
      </c>
      <c r="K600" s="318">
        <v>1</v>
      </c>
      <c r="L600" s="318">
        <v>29</v>
      </c>
      <c r="M600" s="318">
        <v>4</v>
      </c>
      <c r="N600" s="318">
        <v>170</v>
      </c>
      <c r="O600" s="318">
        <v>0</v>
      </c>
      <c r="P600" s="318">
        <v>0</v>
      </c>
      <c r="Q600" s="318">
        <v>0</v>
      </c>
      <c r="R600" s="318">
        <v>0</v>
      </c>
      <c r="S600" s="318">
        <v>10</v>
      </c>
      <c r="T600" s="156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  <c r="AV600" s="134"/>
      <c r="AW600" s="134"/>
    </row>
    <row r="601" spans="1:49" s="12" customFormat="1" ht="22.5" customHeight="1">
      <c r="A601" s="142" t="s">
        <v>1229</v>
      </c>
      <c r="B601" s="143" t="s">
        <v>1230</v>
      </c>
      <c r="C601" s="319">
        <f>SUM(C602:C605)</f>
        <v>367</v>
      </c>
      <c r="D601" s="319">
        <f aca="true" t="shared" si="122" ref="D601:S601">SUM(D602:D605)</f>
        <v>1046</v>
      </c>
      <c r="E601" s="319">
        <f t="shared" si="122"/>
        <v>328</v>
      </c>
      <c r="F601" s="319">
        <f t="shared" si="122"/>
        <v>699</v>
      </c>
      <c r="G601" s="319">
        <f t="shared" si="122"/>
        <v>29</v>
      </c>
      <c r="H601" s="319">
        <f t="shared" si="122"/>
        <v>167</v>
      </c>
      <c r="I601" s="319">
        <f t="shared" si="122"/>
        <v>7</v>
      </c>
      <c r="J601" s="319">
        <f t="shared" si="122"/>
        <v>101</v>
      </c>
      <c r="K601" s="319">
        <f t="shared" si="122"/>
        <v>0</v>
      </c>
      <c r="L601" s="319">
        <f t="shared" si="122"/>
        <v>0</v>
      </c>
      <c r="M601" s="319">
        <f t="shared" si="122"/>
        <v>2</v>
      </c>
      <c r="N601" s="319">
        <f t="shared" si="122"/>
        <v>79</v>
      </c>
      <c r="O601" s="319">
        <f t="shared" si="122"/>
        <v>0</v>
      </c>
      <c r="P601" s="319">
        <f t="shared" si="122"/>
        <v>0</v>
      </c>
      <c r="Q601" s="319">
        <f t="shared" si="122"/>
        <v>0</v>
      </c>
      <c r="R601" s="319">
        <f t="shared" si="122"/>
        <v>0</v>
      </c>
      <c r="S601" s="319">
        <f t="shared" si="122"/>
        <v>1</v>
      </c>
      <c r="T601" s="144"/>
      <c r="U601" s="320"/>
      <c r="V601" s="320"/>
      <c r="W601" s="320"/>
      <c r="X601" s="322"/>
      <c r="Y601" s="323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</row>
    <row r="602" spans="1:49" s="9" customFormat="1" ht="22.5" customHeight="1">
      <c r="A602" s="160" t="s">
        <v>960</v>
      </c>
      <c r="B602" s="150" t="s">
        <v>961</v>
      </c>
      <c r="C602" s="319">
        <f t="shared" si="119"/>
        <v>28</v>
      </c>
      <c r="D602" s="319">
        <f t="shared" si="120"/>
        <v>95</v>
      </c>
      <c r="E602" s="318">
        <v>20</v>
      </c>
      <c r="F602" s="318">
        <v>36</v>
      </c>
      <c r="G602" s="318">
        <v>7</v>
      </c>
      <c r="H602" s="318">
        <v>45</v>
      </c>
      <c r="I602" s="318">
        <v>1</v>
      </c>
      <c r="J602" s="318">
        <v>14</v>
      </c>
      <c r="K602" s="318">
        <v>0</v>
      </c>
      <c r="L602" s="318">
        <v>0</v>
      </c>
      <c r="M602" s="318">
        <v>0</v>
      </c>
      <c r="N602" s="318">
        <v>0</v>
      </c>
      <c r="O602" s="318">
        <v>0</v>
      </c>
      <c r="P602" s="318">
        <v>0</v>
      </c>
      <c r="Q602" s="318">
        <v>0</v>
      </c>
      <c r="R602" s="318">
        <v>0</v>
      </c>
      <c r="S602" s="318">
        <v>0</v>
      </c>
      <c r="T602" s="156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  <c r="AU602" s="134"/>
      <c r="AV602" s="134"/>
      <c r="AW602" s="134"/>
    </row>
    <row r="603" spans="1:49" s="9" customFormat="1" ht="22.5" customHeight="1">
      <c r="A603" s="160" t="s">
        <v>962</v>
      </c>
      <c r="B603" s="150" t="s">
        <v>963</v>
      </c>
      <c r="C603" s="319">
        <f t="shared" si="119"/>
        <v>268</v>
      </c>
      <c r="D603" s="319">
        <f t="shared" si="120"/>
        <v>729</v>
      </c>
      <c r="E603" s="318">
        <v>245</v>
      </c>
      <c r="F603" s="318">
        <v>549</v>
      </c>
      <c r="G603" s="318">
        <v>18</v>
      </c>
      <c r="H603" s="318">
        <v>101</v>
      </c>
      <c r="I603" s="318">
        <v>3</v>
      </c>
      <c r="J603" s="318">
        <v>40</v>
      </c>
      <c r="K603" s="318">
        <v>0</v>
      </c>
      <c r="L603" s="318">
        <v>0</v>
      </c>
      <c r="M603" s="318">
        <v>1</v>
      </c>
      <c r="N603" s="318">
        <v>39</v>
      </c>
      <c r="O603" s="318">
        <v>0</v>
      </c>
      <c r="P603" s="318">
        <v>0</v>
      </c>
      <c r="Q603" s="318">
        <v>0</v>
      </c>
      <c r="R603" s="318">
        <v>0</v>
      </c>
      <c r="S603" s="318">
        <v>1</v>
      </c>
      <c r="T603" s="156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  <c r="AV603" s="134"/>
      <c r="AW603" s="134"/>
    </row>
    <row r="604" spans="1:49" s="9" customFormat="1" ht="22.5" customHeight="1">
      <c r="A604" s="160" t="s">
        <v>964</v>
      </c>
      <c r="B604" s="150" t="s">
        <v>965</v>
      </c>
      <c r="C604" s="319">
        <f t="shared" si="119"/>
        <v>19</v>
      </c>
      <c r="D604" s="319">
        <f t="shared" si="120"/>
        <v>28</v>
      </c>
      <c r="E604" s="318">
        <v>19</v>
      </c>
      <c r="F604" s="318">
        <v>28</v>
      </c>
      <c r="G604" s="318">
        <v>0</v>
      </c>
      <c r="H604" s="318">
        <v>0</v>
      </c>
      <c r="I604" s="318">
        <v>0</v>
      </c>
      <c r="J604" s="318">
        <v>0</v>
      </c>
      <c r="K604" s="318">
        <v>0</v>
      </c>
      <c r="L604" s="318">
        <v>0</v>
      </c>
      <c r="M604" s="318">
        <v>0</v>
      </c>
      <c r="N604" s="318">
        <v>0</v>
      </c>
      <c r="O604" s="318">
        <v>0</v>
      </c>
      <c r="P604" s="318">
        <v>0</v>
      </c>
      <c r="Q604" s="318">
        <v>0</v>
      </c>
      <c r="R604" s="318">
        <v>0</v>
      </c>
      <c r="S604" s="318">
        <v>0</v>
      </c>
      <c r="T604" s="156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  <c r="AU604" s="134"/>
      <c r="AV604" s="134"/>
      <c r="AW604" s="134"/>
    </row>
    <row r="605" spans="1:49" s="9" customFormat="1" ht="22.5" customHeight="1">
      <c r="A605" s="160" t="s">
        <v>966</v>
      </c>
      <c r="B605" s="150" t="s">
        <v>967</v>
      </c>
      <c r="C605" s="319">
        <f t="shared" si="119"/>
        <v>52</v>
      </c>
      <c r="D605" s="319">
        <f t="shared" si="120"/>
        <v>194</v>
      </c>
      <c r="E605" s="318">
        <v>44</v>
      </c>
      <c r="F605" s="318">
        <v>86</v>
      </c>
      <c r="G605" s="318">
        <v>4</v>
      </c>
      <c r="H605" s="318">
        <v>21</v>
      </c>
      <c r="I605" s="318">
        <v>3</v>
      </c>
      <c r="J605" s="318">
        <v>47</v>
      </c>
      <c r="K605" s="318">
        <v>0</v>
      </c>
      <c r="L605" s="318">
        <v>0</v>
      </c>
      <c r="M605" s="318">
        <v>1</v>
      </c>
      <c r="N605" s="318">
        <v>40</v>
      </c>
      <c r="O605" s="318">
        <v>0</v>
      </c>
      <c r="P605" s="318">
        <v>0</v>
      </c>
      <c r="Q605" s="318">
        <v>0</v>
      </c>
      <c r="R605" s="318">
        <v>0</v>
      </c>
      <c r="S605" s="318">
        <v>0</v>
      </c>
      <c r="T605" s="156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</row>
    <row r="606" spans="1:49" s="12" customFormat="1" ht="22.5" customHeight="1">
      <c r="A606" s="142" t="s">
        <v>1231</v>
      </c>
      <c r="B606" s="143" t="s">
        <v>1232</v>
      </c>
      <c r="C606" s="319">
        <f>SUM(C607:C610)</f>
        <v>8</v>
      </c>
      <c r="D606" s="319">
        <f aca="true" t="shared" si="123" ref="D606:S606">SUM(D607:D610)</f>
        <v>44</v>
      </c>
      <c r="E606" s="319">
        <f t="shared" si="123"/>
        <v>4</v>
      </c>
      <c r="F606" s="319">
        <f t="shared" si="123"/>
        <v>6</v>
      </c>
      <c r="G606" s="319">
        <f t="shared" si="123"/>
        <v>2</v>
      </c>
      <c r="H606" s="319">
        <f t="shared" si="123"/>
        <v>12</v>
      </c>
      <c r="I606" s="319">
        <f t="shared" si="123"/>
        <v>0</v>
      </c>
      <c r="J606" s="319">
        <f t="shared" si="123"/>
        <v>0</v>
      </c>
      <c r="K606" s="319">
        <f t="shared" si="123"/>
        <v>1</v>
      </c>
      <c r="L606" s="319">
        <f t="shared" si="123"/>
        <v>26</v>
      </c>
      <c r="M606" s="319">
        <f t="shared" si="123"/>
        <v>0</v>
      </c>
      <c r="N606" s="319">
        <f t="shared" si="123"/>
        <v>0</v>
      </c>
      <c r="O606" s="319">
        <f t="shared" si="123"/>
        <v>0</v>
      </c>
      <c r="P606" s="319">
        <f t="shared" si="123"/>
        <v>0</v>
      </c>
      <c r="Q606" s="319">
        <f t="shared" si="123"/>
        <v>0</v>
      </c>
      <c r="R606" s="319">
        <f t="shared" si="123"/>
        <v>0</v>
      </c>
      <c r="S606" s="319">
        <f t="shared" si="123"/>
        <v>1</v>
      </c>
      <c r="T606" s="144"/>
      <c r="U606" s="320"/>
      <c r="V606" s="320"/>
      <c r="W606" s="320"/>
      <c r="X606" s="322"/>
      <c r="Y606" s="323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</row>
    <row r="607" spans="1:49" s="9" customFormat="1" ht="22.5" customHeight="1">
      <c r="A607" s="160" t="s">
        <v>968</v>
      </c>
      <c r="B607" s="150" t="s">
        <v>988</v>
      </c>
      <c r="C607" s="319">
        <f t="shared" si="119"/>
        <v>0</v>
      </c>
      <c r="D607" s="319">
        <f t="shared" si="120"/>
        <v>0</v>
      </c>
      <c r="E607" s="318">
        <v>0</v>
      </c>
      <c r="F607" s="318">
        <v>0</v>
      </c>
      <c r="G607" s="318">
        <v>0</v>
      </c>
      <c r="H607" s="318">
        <v>0</v>
      </c>
      <c r="I607" s="318">
        <v>0</v>
      </c>
      <c r="J607" s="318">
        <v>0</v>
      </c>
      <c r="K607" s="318">
        <v>0</v>
      </c>
      <c r="L607" s="318">
        <v>0</v>
      </c>
      <c r="M607" s="318">
        <v>0</v>
      </c>
      <c r="N607" s="318">
        <v>0</v>
      </c>
      <c r="O607" s="318">
        <v>0</v>
      </c>
      <c r="P607" s="318">
        <v>0</v>
      </c>
      <c r="Q607" s="318">
        <v>0</v>
      </c>
      <c r="R607" s="318">
        <v>0</v>
      </c>
      <c r="S607" s="318">
        <v>0</v>
      </c>
      <c r="T607" s="156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  <c r="AU607" s="134"/>
      <c r="AV607" s="134"/>
      <c r="AW607" s="134"/>
    </row>
    <row r="608" spans="1:49" s="9" customFormat="1" ht="22.5" customHeight="1">
      <c r="A608" s="160" t="s">
        <v>969</v>
      </c>
      <c r="B608" s="150" t="s">
        <v>970</v>
      </c>
      <c r="C608" s="319">
        <f t="shared" si="119"/>
        <v>6</v>
      </c>
      <c r="D608" s="319">
        <f t="shared" si="120"/>
        <v>16</v>
      </c>
      <c r="E608" s="318">
        <v>3</v>
      </c>
      <c r="F608" s="318">
        <v>4</v>
      </c>
      <c r="G608" s="318">
        <v>2</v>
      </c>
      <c r="H608" s="318">
        <v>12</v>
      </c>
      <c r="I608" s="318">
        <v>0</v>
      </c>
      <c r="J608" s="318">
        <v>0</v>
      </c>
      <c r="K608" s="318">
        <v>0</v>
      </c>
      <c r="L608" s="318">
        <v>0</v>
      </c>
      <c r="M608" s="318">
        <v>0</v>
      </c>
      <c r="N608" s="318">
        <v>0</v>
      </c>
      <c r="O608" s="318">
        <v>0</v>
      </c>
      <c r="P608" s="318">
        <v>0</v>
      </c>
      <c r="Q608" s="318">
        <v>0</v>
      </c>
      <c r="R608" s="318">
        <v>0</v>
      </c>
      <c r="S608" s="318">
        <v>1</v>
      </c>
      <c r="T608" s="156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  <c r="AU608" s="134"/>
      <c r="AV608" s="134"/>
      <c r="AW608" s="134"/>
    </row>
    <row r="609" spans="1:49" s="9" customFormat="1" ht="22.5" customHeight="1">
      <c r="A609" s="160" t="s">
        <v>971</v>
      </c>
      <c r="B609" s="150" t="s">
        <v>972</v>
      </c>
      <c r="C609" s="319">
        <f t="shared" si="119"/>
        <v>1</v>
      </c>
      <c r="D609" s="319">
        <f t="shared" si="120"/>
        <v>26</v>
      </c>
      <c r="E609" s="318">
        <v>0</v>
      </c>
      <c r="F609" s="318">
        <v>0</v>
      </c>
      <c r="G609" s="318">
        <v>0</v>
      </c>
      <c r="H609" s="318">
        <v>0</v>
      </c>
      <c r="I609" s="318">
        <v>0</v>
      </c>
      <c r="J609" s="318">
        <v>0</v>
      </c>
      <c r="K609" s="318">
        <v>1</v>
      </c>
      <c r="L609" s="318">
        <v>26</v>
      </c>
      <c r="M609" s="318">
        <v>0</v>
      </c>
      <c r="N609" s="318">
        <v>0</v>
      </c>
      <c r="O609" s="318">
        <v>0</v>
      </c>
      <c r="P609" s="318">
        <v>0</v>
      </c>
      <c r="Q609" s="318">
        <v>0</v>
      </c>
      <c r="R609" s="318">
        <v>0</v>
      </c>
      <c r="S609" s="318">
        <v>0</v>
      </c>
      <c r="T609" s="156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</row>
    <row r="610" spans="1:49" s="9" customFormat="1" ht="22.5" customHeight="1">
      <c r="A610" s="160" t="s">
        <v>973</v>
      </c>
      <c r="B610" s="150" t="s">
        <v>974</v>
      </c>
      <c r="C610" s="319">
        <f t="shared" si="119"/>
        <v>1</v>
      </c>
      <c r="D610" s="319">
        <f t="shared" si="120"/>
        <v>2</v>
      </c>
      <c r="E610" s="318">
        <v>1</v>
      </c>
      <c r="F610" s="318">
        <v>2</v>
      </c>
      <c r="G610" s="318">
        <v>0</v>
      </c>
      <c r="H610" s="318">
        <v>0</v>
      </c>
      <c r="I610" s="318">
        <v>0</v>
      </c>
      <c r="J610" s="318">
        <v>0</v>
      </c>
      <c r="K610" s="318">
        <v>0</v>
      </c>
      <c r="L610" s="318">
        <v>0</v>
      </c>
      <c r="M610" s="318">
        <v>0</v>
      </c>
      <c r="N610" s="318">
        <v>0</v>
      </c>
      <c r="O610" s="318">
        <v>0</v>
      </c>
      <c r="P610" s="318">
        <v>0</v>
      </c>
      <c r="Q610" s="318">
        <v>0</v>
      </c>
      <c r="R610" s="318">
        <v>0</v>
      </c>
      <c r="S610" s="318">
        <v>0</v>
      </c>
      <c r="T610" s="156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</row>
    <row r="611" spans="1:49" s="12" customFormat="1" ht="22.5" customHeight="1">
      <c r="A611" s="324" t="s">
        <v>1310</v>
      </c>
      <c r="B611" s="326" t="s">
        <v>1331</v>
      </c>
      <c r="C611" s="319">
        <f>E611+G611+I611+K611+M611+O611+Q611+S611</f>
        <v>5</v>
      </c>
      <c r="D611" s="319">
        <f>F611+H611+J611+L611+N611+P611+R611</f>
        <v>12</v>
      </c>
      <c r="E611" s="319">
        <v>4</v>
      </c>
      <c r="F611" s="319">
        <v>6</v>
      </c>
      <c r="G611" s="319">
        <v>1</v>
      </c>
      <c r="H611" s="319">
        <v>6</v>
      </c>
      <c r="I611" s="319">
        <v>0</v>
      </c>
      <c r="J611" s="319">
        <v>0</v>
      </c>
      <c r="K611" s="319">
        <v>0</v>
      </c>
      <c r="L611" s="319">
        <v>0</v>
      </c>
      <c r="M611" s="319">
        <v>0</v>
      </c>
      <c r="N611" s="319">
        <v>0</v>
      </c>
      <c r="O611" s="319">
        <v>0</v>
      </c>
      <c r="P611" s="319">
        <v>0</v>
      </c>
      <c r="Q611" s="319">
        <v>0</v>
      </c>
      <c r="R611" s="319">
        <v>0</v>
      </c>
      <c r="S611" s="319">
        <v>0</v>
      </c>
      <c r="T611" s="144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</row>
    <row r="612" spans="1:49" s="12" customFormat="1" ht="22.5" customHeight="1">
      <c r="A612" s="324" t="s">
        <v>1311</v>
      </c>
      <c r="B612" s="326" t="s">
        <v>1332</v>
      </c>
      <c r="C612" s="319">
        <f>E612+G612+I612+K612+M612+O612+Q612+S612</f>
        <v>46</v>
      </c>
      <c r="D612" s="319">
        <f>F612+H612+J612+L612+N612+P612+R612</f>
        <v>311</v>
      </c>
      <c r="E612" s="319">
        <v>29</v>
      </c>
      <c r="F612" s="319">
        <v>60</v>
      </c>
      <c r="G612" s="319">
        <v>11</v>
      </c>
      <c r="H612" s="319">
        <v>75</v>
      </c>
      <c r="I612" s="319">
        <v>4</v>
      </c>
      <c r="J612" s="319">
        <v>49</v>
      </c>
      <c r="K612" s="319">
        <v>0</v>
      </c>
      <c r="L612" s="319">
        <v>0</v>
      </c>
      <c r="M612" s="319">
        <v>1</v>
      </c>
      <c r="N612" s="319">
        <v>42</v>
      </c>
      <c r="O612" s="319">
        <v>1</v>
      </c>
      <c r="P612" s="319">
        <v>85</v>
      </c>
      <c r="Q612" s="319">
        <v>0</v>
      </c>
      <c r="R612" s="319">
        <v>0</v>
      </c>
      <c r="S612" s="319">
        <v>0</v>
      </c>
      <c r="T612" s="144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</row>
    <row r="613" spans="1:49" s="9" customFormat="1" ht="22.5" customHeight="1">
      <c r="A613" s="160"/>
      <c r="B613" s="150"/>
      <c r="C613" s="152"/>
      <c r="D613" s="153"/>
      <c r="E613" s="152"/>
      <c r="F613" s="152"/>
      <c r="G613" s="152"/>
      <c r="H613" s="152"/>
      <c r="I613" s="159"/>
      <c r="J613" s="155"/>
      <c r="K613" s="155"/>
      <c r="L613" s="155"/>
      <c r="M613" s="155"/>
      <c r="N613" s="155"/>
      <c r="O613" s="155"/>
      <c r="P613" s="155"/>
      <c r="Q613" s="155"/>
      <c r="R613" s="155"/>
      <c r="S613" s="48"/>
      <c r="T613" s="156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  <c r="AU613" s="134"/>
      <c r="AV613" s="134"/>
      <c r="AW613" s="134"/>
    </row>
    <row r="614" spans="1:49" s="9" customFormat="1" ht="22.5" customHeight="1">
      <c r="A614" s="160"/>
      <c r="B614" s="150"/>
      <c r="C614" s="161"/>
      <c r="D614" s="162"/>
      <c r="E614" s="161"/>
      <c r="F614" s="161"/>
      <c r="G614" s="161"/>
      <c r="H614" s="161"/>
      <c r="I614" s="141"/>
      <c r="J614" s="139"/>
      <c r="K614" s="139"/>
      <c r="L614" s="139"/>
      <c r="M614" s="139"/>
      <c r="N614" s="139"/>
      <c r="O614" s="139"/>
      <c r="P614" s="139"/>
      <c r="Q614" s="139"/>
      <c r="R614" s="139"/>
      <c r="S614" s="48"/>
      <c r="T614" s="156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  <c r="AU614" s="134"/>
      <c r="AV614" s="134"/>
      <c r="AW614" s="134"/>
    </row>
    <row r="615" spans="1:49" s="177" customFormat="1" ht="6" customHeight="1" thickBot="1">
      <c r="A615" s="171"/>
      <c r="B615" s="172"/>
      <c r="C615" s="173"/>
      <c r="D615" s="174"/>
      <c r="E615" s="173"/>
      <c r="F615" s="173"/>
      <c r="G615" s="173"/>
      <c r="H615" s="173"/>
      <c r="I615" s="175"/>
      <c r="J615" s="173"/>
      <c r="K615" s="173"/>
      <c r="L615" s="173"/>
      <c r="M615" s="173"/>
      <c r="N615" s="173"/>
      <c r="O615" s="173"/>
      <c r="P615" s="173"/>
      <c r="Q615" s="173"/>
      <c r="R615" s="173"/>
      <c r="S615" s="48"/>
      <c r="T615" s="176"/>
      <c r="U615" s="176"/>
      <c r="V615" s="176"/>
      <c r="W615" s="176"/>
      <c r="X615" s="176"/>
      <c r="Y615" s="176"/>
      <c r="Z615" s="176"/>
      <c r="AA615" s="176"/>
      <c r="AB615" s="176"/>
      <c r="AC615" s="176"/>
      <c r="AD615" s="176"/>
      <c r="AE615" s="176"/>
      <c r="AF615" s="176"/>
      <c r="AG615" s="176"/>
      <c r="AH615" s="176"/>
      <c r="AI615" s="176"/>
      <c r="AJ615" s="176"/>
      <c r="AK615" s="176"/>
      <c r="AL615" s="176"/>
      <c r="AM615" s="176"/>
      <c r="AN615" s="176"/>
      <c r="AO615" s="176"/>
      <c r="AP615" s="176"/>
      <c r="AQ615" s="176"/>
      <c r="AR615" s="176"/>
      <c r="AS615" s="176"/>
      <c r="AT615" s="176"/>
      <c r="AU615" s="176"/>
      <c r="AV615" s="176"/>
      <c r="AW615" s="176"/>
    </row>
    <row r="616" spans="1:49" s="9" customFormat="1" ht="7.5" customHeight="1">
      <c r="A616" s="32"/>
      <c r="B616" s="32"/>
      <c r="C616" s="155"/>
      <c r="D616" s="158"/>
      <c r="E616" s="155"/>
      <c r="F616" s="155"/>
      <c r="G616" s="155"/>
      <c r="H616" s="155"/>
      <c r="I616" s="159"/>
      <c r="J616" s="155"/>
      <c r="K616" s="155"/>
      <c r="L616" s="155"/>
      <c r="M616" s="155"/>
      <c r="N616" s="155"/>
      <c r="O616" s="155"/>
      <c r="P616" s="155"/>
      <c r="Q616" s="155"/>
      <c r="R616" s="155"/>
      <c r="S616" s="117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</row>
    <row r="617" ht="12.75">
      <c r="A617" s="27" t="s">
        <v>1281</v>
      </c>
    </row>
  </sheetData>
  <sheetProtection/>
  <mergeCells count="128">
    <mergeCell ref="O381:P381"/>
    <mergeCell ref="O423:P423"/>
    <mergeCell ref="I381:J381"/>
    <mergeCell ref="I423:J423"/>
    <mergeCell ref="E381:F381"/>
    <mergeCell ref="G381:H381"/>
    <mergeCell ref="K381:L381"/>
    <mergeCell ref="M381:N381"/>
    <mergeCell ref="A421:S421"/>
    <mergeCell ref="M339:N339"/>
    <mergeCell ref="O339:P339"/>
    <mergeCell ref="G339:H339"/>
    <mergeCell ref="O255:P255"/>
    <mergeCell ref="M255:N255"/>
    <mergeCell ref="A295:S295"/>
    <mergeCell ref="G255:H255"/>
    <mergeCell ref="E297:F297"/>
    <mergeCell ref="M297:N297"/>
    <mergeCell ref="K255:L255"/>
    <mergeCell ref="I171:J171"/>
    <mergeCell ref="I45:J45"/>
    <mergeCell ref="A379:S379"/>
    <mergeCell ref="E339:F339"/>
    <mergeCell ref="I339:J339"/>
    <mergeCell ref="K339:L339"/>
    <mergeCell ref="O297:P297"/>
    <mergeCell ref="I297:J297"/>
    <mergeCell ref="K297:L297"/>
    <mergeCell ref="A339:B340"/>
    <mergeCell ref="A1:S1"/>
    <mergeCell ref="O3:P3"/>
    <mergeCell ref="A3:B4"/>
    <mergeCell ref="A45:B46"/>
    <mergeCell ref="A43:S43"/>
    <mergeCell ref="E129:F129"/>
    <mergeCell ref="G129:H129"/>
    <mergeCell ref="E87:F87"/>
    <mergeCell ref="I3:J3"/>
    <mergeCell ref="K3:L3"/>
    <mergeCell ref="M3:N3"/>
    <mergeCell ref="K45:L45"/>
    <mergeCell ref="M45:N45"/>
    <mergeCell ref="E3:F3"/>
    <mergeCell ref="G3:H3"/>
    <mergeCell ref="O45:P45"/>
    <mergeCell ref="E45:F45"/>
    <mergeCell ref="G45:H45"/>
    <mergeCell ref="A127:S127"/>
    <mergeCell ref="A169:S169"/>
    <mergeCell ref="A253:S253"/>
    <mergeCell ref="I129:J129"/>
    <mergeCell ref="I255:J255"/>
    <mergeCell ref="A255:B256"/>
    <mergeCell ref="K171:L171"/>
    <mergeCell ref="A213:B214"/>
    <mergeCell ref="O171:P171"/>
    <mergeCell ref="O213:P213"/>
    <mergeCell ref="K129:L129"/>
    <mergeCell ref="M129:N129"/>
    <mergeCell ref="E213:F213"/>
    <mergeCell ref="G213:H213"/>
    <mergeCell ref="I213:J213"/>
    <mergeCell ref="A211:S211"/>
    <mergeCell ref="M171:N171"/>
    <mergeCell ref="K213:L213"/>
    <mergeCell ref="O129:P129"/>
    <mergeCell ref="G171:H171"/>
    <mergeCell ref="A87:B88"/>
    <mergeCell ref="A85:S85"/>
    <mergeCell ref="I87:J87"/>
    <mergeCell ref="K87:L87"/>
    <mergeCell ref="M87:N87"/>
    <mergeCell ref="O87:P87"/>
    <mergeCell ref="G87:H87"/>
    <mergeCell ref="M465:N465"/>
    <mergeCell ref="A463:S463"/>
    <mergeCell ref="K423:L423"/>
    <mergeCell ref="E423:F423"/>
    <mergeCell ref="G423:H423"/>
    <mergeCell ref="A423:B424"/>
    <mergeCell ref="M423:N423"/>
    <mergeCell ref="I465:J465"/>
    <mergeCell ref="E465:F465"/>
    <mergeCell ref="G465:H465"/>
    <mergeCell ref="M591:N591"/>
    <mergeCell ref="C591:D591"/>
    <mergeCell ref="C549:D549"/>
    <mergeCell ref="Q549:R549"/>
    <mergeCell ref="I591:J591"/>
    <mergeCell ref="A589:S589"/>
    <mergeCell ref="A591:B592"/>
    <mergeCell ref="E591:F591"/>
    <mergeCell ref="C465:D465"/>
    <mergeCell ref="A507:B508"/>
    <mergeCell ref="A465:B466"/>
    <mergeCell ref="E549:F549"/>
    <mergeCell ref="G549:H549"/>
    <mergeCell ref="K549:L549"/>
    <mergeCell ref="G591:H591"/>
    <mergeCell ref="I549:J549"/>
    <mergeCell ref="A549:B550"/>
    <mergeCell ref="Q591:R591"/>
    <mergeCell ref="A547:S547"/>
    <mergeCell ref="O507:P507"/>
    <mergeCell ref="O591:P591"/>
    <mergeCell ref="Q507:R507"/>
    <mergeCell ref="C507:D507"/>
    <mergeCell ref="K591:L591"/>
    <mergeCell ref="M507:N507"/>
    <mergeCell ref="E255:F255"/>
    <mergeCell ref="A337:S337"/>
    <mergeCell ref="A297:B298"/>
    <mergeCell ref="A505:S505"/>
    <mergeCell ref="O465:P465"/>
    <mergeCell ref="K465:L465"/>
    <mergeCell ref="Q465:R465"/>
    <mergeCell ref="G297:H297"/>
    <mergeCell ref="A381:B382"/>
    <mergeCell ref="M549:N549"/>
    <mergeCell ref="O549:P549"/>
    <mergeCell ref="A129:B130"/>
    <mergeCell ref="M213:N213"/>
    <mergeCell ref="E507:F507"/>
    <mergeCell ref="G507:H507"/>
    <mergeCell ref="I507:J507"/>
    <mergeCell ref="A171:B172"/>
    <mergeCell ref="E171:F171"/>
    <mergeCell ref="K507:L507"/>
  </mergeCells>
  <printOptions/>
  <pageMargins left="0.984251968503937" right="0.984251968503937" top="0.7874015748031497" bottom="0.7874015748031497" header="0.3937007874015748" footer="0.1968503937007874"/>
  <pageSetup fitToHeight="0" fitToWidth="1" horizontalDpi="600" verticalDpi="600" orientation="landscape" pageOrder="overThenDown" paperSize="9" scale="59" r:id="rId1"/>
  <rowBreaks count="14" manualBreakCount="14">
    <brk id="42" max="18" man="1"/>
    <brk id="84" max="18" man="1"/>
    <brk id="126" max="18" man="1"/>
    <brk id="168" max="18" man="1"/>
    <brk id="210" max="18" man="1"/>
    <brk id="252" max="18" man="1"/>
    <brk id="294" max="18" man="1"/>
    <brk id="336" max="18" man="1"/>
    <brk id="378" max="18" man="1"/>
    <brk id="420" max="18" man="1"/>
    <brk id="462" max="18" man="1"/>
    <brk id="504" max="18" man="1"/>
    <brk id="546" max="18" man="1"/>
    <brk id="58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0.37109375" style="36" customWidth="1"/>
    <col min="2" max="2" width="10.625" style="36" customWidth="1"/>
    <col min="3" max="3" width="0.37109375" style="36" customWidth="1"/>
    <col min="4" max="23" width="10.625" style="36" customWidth="1"/>
    <col min="24" max="16384" width="9.00390625" style="207" customWidth="1"/>
  </cols>
  <sheetData>
    <row r="1" spans="1:23" s="190" customFormat="1" ht="17.25">
      <c r="A1" s="332" t="s">
        <v>1335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 s="190" customFormat="1" ht="4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s="194" customFormat="1" ht="15.75" customHeight="1">
      <c r="A3" s="192"/>
      <c r="B3" s="418" t="s">
        <v>1073</v>
      </c>
      <c r="C3" s="192"/>
      <c r="D3" s="440" t="s">
        <v>1074</v>
      </c>
      <c r="E3" s="441"/>
      <c r="F3" s="441"/>
      <c r="G3" s="441"/>
      <c r="H3" s="441"/>
      <c r="I3" s="441"/>
      <c r="J3" s="441"/>
      <c r="K3" s="441"/>
      <c r="L3" s="437" t="s">
        <v>1075</v>
      </c>
      <c r="M3" s="437"/>
      <c r="N3" s="437"/>
      <c r="O3" s="437"/>
      <c r="P3" s="437"/>
      <c r="Q3" s="437"/>
      <c r="R3" s="437"/>
      <c r="S3" s="437"/>
      <c r="T3" s="437"/>
      <c r="U3" s="437"/>
      <c r="V3" s="438"/>
      <c r="W3" s="435" t="s">
        <v>1076</v>
      </c>
    </row>
    <row r="4" spans="1:23" s="197" customFormat="1" ht="14.25" customHeight="1">
      <c r="A4" s="195"/>
      <c r="B4" s="439"/>
      <c r="C4" s="196"/>
      <c r="D4" s="442" t="s">
        <v>1077</v>
      </c>
      <c r="E4" s="445" t="s">
        <v>1078</v>
      </c>
      <c r="F4" s="445" t="s">
        <v>1079</v>
      </c>
      <c r="G4" s="433" t="s">
        <v>1080</v>
      </c>
      <c r="H4" s="445" t="s">
        <v>1081</v>
      </c>
      <c r="I4" s="445" t="s">
        <v>1082</v>
      </c>
      <c r="J4" s="433" t="s">
        <v>1083</v>
      </c>
      <c r="K4" s="445" t="s">
        <v>1084</v>
      </c>
      <c r="L4" s="433" t="s">
        <v>1085</v>
      </c>
      <c r="M4" s="433" t="s">
        <v>1275</v>
      </c>
      <c r="N4" s="433" t="s">
        <v>1276</v>
      </c>
      <c r="O4" s="433" t="s">
        <v>1086</v>
      </c>
      <c r="P4" s="433" t="s">
        <v>1087</v>
      </c>
      <c r="Q4" s="433" t="s">
        <v>1088</v>
      </c>
      <c r="R4" s="433" t="s">
        <v>1089</v>
      </c>
      <c r="S4" s="433" t="s">
        <v>1090</v>
      </c>
      <c r="T4" s="433" t="s">
        <v>1091</v>
      </c>
      <c r="U4" s="433" t="s">
        <v>1092</v>
      </c>
      <c r="V4" s="433" t="s">
        <v>1093</v>
      </c>
      <c r="W4" s="436"/>
    </row>
    <row r="5" spans="1:23" s="197" customFormat="1" ht="14.25" customHeight="1">
      <c r="A5" s="195"/>
      <c r="B5" s="439"/>
      <c r="C5" s="196"/>
      <c r="D5" s="443"/>
      <c r="E5" s="446"/>
      <c r="F5" s="446"/>
      <c r="G5" s="434"/>
      <c r="H5" s="446"/>
      <c r="I5" s="446"/>
      <c r="J5" s="434"/>
      <c r="K5" s="446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6"/>
    </row>
    <row r="6" spans="1:23" s="197" customFormat="1" ht="14.25" customHeight="1">
      <c r="A6" s="195"/>
      <c r="B6" s="439"/>
      <c r="C6" s="196"/>
      <c r="D6" s="443"/>
      <c r="E6" s="446"/>
      <c r="F6" s="446"/>
      <c r="G6" s="434"/>
      <c r="H6" s="446"/>
      <c r="I6" s="446"/>
      <c r="J6" s="434"/>
      <c r="K6" s="446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6"/>
    </row>
    <row r="7" spans="1:23" s="197" customFormat="1" ht="14.25" customHeight="1">
      <c r="A7" s="195"/>
      <c r="B7" s="439"/>
      <c r="C7" s="196"/>
      <c r="D7" s="443"/>
      <c r="E7" s="446"/>
      <c r="F7" s="446"/>
      <c r="G7" s="434"/>
      <c r="H7" s="446"/>
      <c r="I7" s="446"/>
      <c r="J7" s="434"/>
      <c r="K7" s="446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6"/>
    </row>
    <row r="8" spans="1:23" s="202" customFormat="1" ht="15" customHeight="1">
      <c r="A8" s="198"/>
      <c r="B8" s="420"/>
      <c r="C8" s="199"/>
      <c r="D8" s="444"/>
      <c r="E8" s="201" t="s">
        <v>1094</v>
      </c>
      <c r="F8" s="201" t="s">
        <v>1095</v>
      </c>
      <c r="G8" s="201" t="s">
        <v>1096</v>
      </c>
      <c r="H8" s="201" t="s">
        <v>1097</v>
      </c>
      <c r="I8" s="201" t="s">
        <v>14</v>
      </c>
      <c r="J8" s="201" t="s">
        <v>16</v>
      </c>
      <c r="K8" s="201" t="s">
        <v>18</v>
      </c>
      <c r="L8" s="201" t="s">
        <v>20</v>
      </c>
      <c r="M8" s="201" t="s">
        <v>22</v>
      </c>
      <c r="N8" s="201" t="s">
        <v>23</v>
      </c>
      <c r="O8" s="201" t="s">
        <v>24</v>
      </c>
      <c r="P8" s="201" t="s">
        <v>26</v>
      </c>
      <c r="Q8" s="201" t="s">
        <v>28</v>
      </c>
      <c r="R8" s="201" t="s">
        <v>30</v>
      </c>
      <c r="S8" s="201" t="s">
        <v>32</v>
      </c>
      <c r="T8" s="201" t="s">
        <v>34</v>
      </c>
      <c r="U8" s="201" t="s">
        <v>36</v>
      </c>
      <c r="V8" s="201" t="s">
        <v>37</v>
      </c>
      <c r="W8" s="436"/>
    </row>
    <row r="9" spans="1:23" ht="18" customHeight="1">
      <c r="A9" s="203"/>
      <c r="B9" s="203"/>
      <c r="C9" s="204"/>
      <c r="D9" s="118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</row>
    <row r="10" spans="1:23" ht="14.25" customHeight="1">
      <c r="A10" s="208"/>
      <c r="B10" s="209" t="s">
        <v>1098</v>
      </c>
      <c r="C10" s="22"/>
      <c r="D10" s="253">
        <f>SUM(E10:V10)</f>
        <v>22138</v>
      </c>
      <c r="E10" s="432">
        <f>SUM(E12:F61)</f>
        <v>44</v>
      </c>
      <c r="F10" s="432"/>
      <c r="G10" s="252">
        <f>SUM(G12:G61)</f>
        <v>3</v>
      </c>
      <c r="H10" s="252">
        <f>SUM(H12:H61)</f>
        <v>1747</v>
      </c>
      <c r="I10" s="252">
        <f aca="true" t="shared" si="0" ref="I10:W10">SUM(I12:I61)</f>
        <v>1925</v>
      </c>
      <c r="J10" s="252">
        <f>SUM(J12:J61)</f>
        <v>7</v>
      </c>
      <c r="K10" s="252">
        <f t="shared" si="0"/>
        <v>209</v>
      </c>
      <c r="L10" s="252">
        <f t="shared" si="0"/>
        <v>254</v>
      </c>
      <c r="M10" s="252">
        <f t="shared" si="0"/>
        <v>6001</v>
      </c>
      <c r="N10" s="252">
        <f t="shared" si="0"/>
        <v>451</v>
      </c>
      <c r="O10" s="252">
        <f t="shared" si="0"/>
        <v>1771</v>
      </c>
      <c r="P10" s="252">
        <f t="shared" si="0"/>
        <v>1017</v>
      </c>
      <c r="Q10" s="252">
        <f t="shared" si="0"/>
        <v>2949</v>
      </c>
      <c r="R10" s="252">
        <f t="shared" si="0"/>
        <v>2000</v>
      </c>
      <c r="S10" s="252">
        <f t="shared" si="0"/>
        <v>636</v>
      </c>
      <c r="T10" s="252">
        <f t="shared" si="0"/>
        <v>1413</v>
      </c>
      <c r="U10" s="252">
        <f t="shared" si="0"/>
        <v>109</v>
      </c>
      <c r="V10" s="252">
        <f t="shared" si="0"/>
        <v>1602</v>
      </c>
      <c r="W10" s="252">
        <f t="shared" si="0"/>
        <v>196155</v>
      </c>
    </row>
    <row r="11" spans="1:23" ht="1.5" customHeight="1">
      <c r="A11" s="208"/>
      <c r="B11" s="209"/>
      <c r="C11" s="22"/>
      <c r="D11" s="210"/>
      <c r="E11" s="248"/>
      <c r="F11" s="248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1"/>
    </row>
    <row r="12" spans="1:23" s="211" customFormat="1" ht="14.25" customHeight="1">
      <c r="A12" s="17"/>
      <c r="B12" s="75" t="s">
        <v>1025</v>
      </c>
      <c r="C12" s="17"/>
      <c r="D12" s="254">
        <f aca="true" t="shared" si="1" ref="D12:D43">SUM(E12:V12)</f>
        <v>404</v>
      </c>
      <c r="E12" s="431" t="s">
        <v>1359</v>
      </c>
      <c r="F12" s="431"/>
      <c r="G12" s="255" t="s">
        <v>1359</v>
      </c>
      <c r="H12" s="255">
        <v>14</v>
      </c>
      <c r="I12" s="255">
        <v>49</v>
      </c>
      <c r="J12" s="255" t="s">
        <v>1143</v>
      </c>
      <c r="K12" s="256">
        <v>2</v>
      </c>
      <c r="L12" s="255">
        <v>1</v>
      </c>
      <c r="M12" s="255">
        <v>108</v>
      </c>
      <c r="N12" s="255">
        <v>7</v>
      </c>
      <c r="O12" s="255">
        <v>28</v>
      </c>
      <c r="P12" s="255">
        <v>24</v>
      </c>
      <c r="Q12" s="255">
        <v>55</v>
      </c>
      <c r="R12" s="255">
        <v>28</v>
      </c>
      <c r="S12" s="255">
        <v>14</v>
      </c>
      <c r="T12" s="255">
        <v>22</v>
      </c>
      <c r="U12" s="255">
        <v>2</v>
      </c>
      <c r="V12" s="255">
        <v>50</v>
      </c>
      <c r="W12" s="255">
        <v>3118</v>
      </c>
    </row>
    <row r="13" spans="1:23" s="211" customFormat="1" ht="14.25" customHeight="1">
      <c r="A13" s="17"/>
      <c r="B13" s="75" t="s">
        <v>1026</v>
      </c>
      <c r="C13" s="17"/>
      <c r="D13" s="254">
        <f t="shared" si="1"/>
        <v>488</v>
      </c>
      <c r="E13" s="431">
        <v>1</v>
      </c>
      <c r="F13" s="431"/>
      <c r="G13" s="255" t="s">
        <v>1143</v>
      </c>
      <c r="H13" s="255">
        <v>23</v>
      </c>
      <c r="I13" s="255">
        <v>38</v>
      </c>
      <c r="J13" s="255">
        <v>3</v>
      </c>
      <c r="K13" s="256">
        <v>9</v>
      </c>
      <c r="L13" s="255" t="s">
        <v>1143</v>
      </c>
      <c r="M13" s="255">
        <v>132</v>
      </c>
      <c r="N13" s="255">
        <v>17</v>
      </c>
      <c r="O13" s="255">
        <v>39</v>
      </c>
      <c r="P13" s="255">
        <v>41</v>
      </c>
      <c r="Q13" s="255">
        <v>42</v>
      </c>
      <c r="R13" s="255">
        <v>34</v>
      </c>
      <c r="S13" s="255">
        <v>15</v>
      </c>
      <c r="T13" s="255">
        <v>28</v>
      </c>
      <c r="U13" s="255">
        <v>4</v>
      </c>
      <c r="V13" s="255">
        <v>62</v>
      </c>
      <c r="W13" s="255">
        <v>3999</v>
      </c>
    </row>
    <row r="14" spans="1:26" s="211" customFormat="1" ht="14.25" customHeight="1">
      <c r="A14" s="17"/>
      <c r="B14" s="75" t="s">
        <v>1027</v>
      </c>
      <c r="C14" s="17"/>
      <c r="D14" s="254">
        <f t="shared" si="1"/>
        <v>1076</v>
      </c>
      <c r="E14" s="430">
        <v>1</v>
      </c>
      <c r="F14" s="430"/>
      <c r="G14" s="257" t="s">
        <v>1143</v>
      </c>
      <c r="H14" s="257">
        <v>20</v>
      </c>
      <c r="I14" s="257">
        <v>19</v>
      </c>
      <c r="J14" s="257" t="s">
        <v>1143</v>
      </c>
      <c r="K14" s="257">
        <v>17</v>
      </c>
      <c r="L14" s="257">
        <v>1</v>
      </c>
      <c r="M14" s="257">
        <v>193</v>
      </c>
      <c r="N14" s="257">
        <v>15</v>
      </c>
      <c r="O14" s="257">
        <v>109</v>
      </c>
      <c r="P14" s="257">
        <v>53</v>
      </c>
      <c r="Q14" s="257">
        <v>495</v>
      </c>
      <c r="R14" s="257">
        <v>47</v>
      </c>
      <c r="S14" s="257">
        <v>15</v>
      </c>
      <c r="T14" s="257">
        <v>28</v>
      </c>
      <c r="U14" s="257">
        <v>1</v>
      </c>
      <c r="V14" s="257">
        <v>62</v>
      </c>
      <c r="W14" s="257">
        <v>5464</v>
      </c>
      <c r="X14" s="212"/>
      <c r="Y14" s="195"/>
      <c r="Z14" s="166"/>
    </row>
    <row r="15" spans="1:26" s="211" customFormat="1" ht="14.25" customHeight="1">
      <c r="A15" s="17"/>
      <c r="B15" s="75" t="s">
        <v>1028</v>
      </c>
      <c r="C15" s="17"/>
      <c r="D15" s="254">
        <f t="shared" si="1"/>
        <v>1796</v>
      </c>
      <c r="E15" s="430" t="s">
        <v>1143</v>
      </c>
      <c r="F15" s="430"/>
      <c r="G15" s="257" t="s">
        <v>1143</v>
      </c>
      <c r="H15" s="257">
        <v>37</v>
      </c>
      <c r="I15" s="257">
        <v>49</v>
      </c>
      <c r="J15" s="257" t="s">
        <v>1143</v>
      </c>
      <c r="K15" s="257">
        <v>23</v>
      </c>
      <c r="L15" s="257">
        <v>12</v>
      </c>
      <c r="M15" s="257">
        <v>735</v>
      </c>
      <c r="N15" s="257">
        <v>116</v>
      </c>
      <c r="O15" s="257">
        <v>145</v>
      </c>
      <c r="P15" s="257">
        <v>38</v>
      </c>
      <c r="Q15" s="257">
        <v>290</v>
      </c>
      <c r="R15" s="257">
        <v>144</v>
      </c>
      <c r="S15" s="257">
        <v>47</v>
      </c>
      <c r="T15" s="257">
        <v>73</v>
      </c>
      <c r="U15" s="257">
        <v>3</v>
      </c>
      <c r="V15" s="257">
        <v>84</v>
      </c>
      <c r="W15" s="257">
        <v>18266</v>
      </c>
      <c r="X15" s="212"/>
      <c r="Y15" s="15"/>
      <c r="Z15" s="213"/>
    </row>
    <row r="16" spans="1:26" s="211" customFormat="1" ht="14.25" customHeight="1">
      <c r="A16" s="17"/>
      <c r="B16" s="75" t="s">
        <v>1029</v>
      </c>
      <c r="C16" s="17"/>
      <c r="D16" s="254">
        <f t="shared" si="1"/>
        <v>678</v>
      </c>
      <c r="E16" s="430" t="s">
        <v>1143</v>
      </c>
      <c r="F16" s="430"/>
      <c r="G16" s="257" t="s">
        <v>1143</v>
      </c>
      <c r="H16" s="257">
        <v>23</v>
      </c>
      <c r="I16" s="257">
        <v>29</v>
      </c>
      <c r="J16" s="257" t="s">
        <v>1143</v>
      </c>
      <c r="K16" s="257">
        <v>2</v>
      </c>
      <c r="L16" s="257">
        <v>2</v>
      </c>
      <c r="M16" s="257">
        <v>185</v>
      </c>
      <c r="N16" s="257">
        <v>11</v>
      </c>
      <c r="O16" s="257">
        <v>67</v>
      </c>
      <c r="P16" s="257">
        <v>31</v>
      </c>
      <c r="Q16" s="257">
        <v>151</v>
      </c>
      <c r="R16" s="257">
        <v>67</v>
      </c>
      <c r="S16" s="257">
        <v>8</v>
      </c>
      <c r="T16" s="257">
        <v>27</v>
      </c>
      <c r="U16" s="257">
        <v>2</v>
      </c>
      <c r="V16" s="257">
        <v>73</v>
      </c>
      <c r="W16" s="257">
        <v>3103</v>
      </c>
      <c r="X16" s="212"/>
      <c r="Y16" s="214"/>
      <c r="Z16" s="166"/>
    </row>
    <row r="17" spans="1:26" s="211" customFormat="1" ht="14.25" customHeight="1">
      <c r="A17" s="17"/>
      <c r="B17" s="75" t="s">
        <v>1030</v>
      </c>
      <c r="C17" s="17"/>
      <c r="D17" s="254">
        <f t="shared" si="1"/>
        <v>753</v>
      </c>
      <c r="E17" s="431" t="s">
        <v>1143</v>
      </c>
      <c r="F17" s="431"/>
      <c r="G17" s="257" t="s">
        <v>1143</v>
      </c>
      <c r="H17" s="257">
        <v>32</v>
      </c>
      <c r="I17" s="257">
        <v>31</v>
      </c>
      <c r="J17" s="257" t="s">
        <v>1143</v>
      </c>
      <c r="K17" s="257">
        <v>12</v>
      </c>
      <c r="L17" s="257">
        <v>11</v>
      </c>
      <c r="M17" s="257">
        <v>202</v>
      </c>
      <c r="N17" s="257">
        <v>22</v>
      </c>
      <c r="O17" s="257">
        <v>91</v>
      </c>
      <c r="P17" s="257">
        <v>49</v>
      </c>
      <c r="Q17" s="257">
        <v>93</v>
      </c>
      <c r="R17" s="257">
        <v>65</v>
      </c>
      <c r="S17" s="257">
        <v>34</v>
      </c>
      <c r="T17" s="257">
        <v>54</v>
      </c>
      <c r="U17" s="257">
        <v>3</v>
      </c>
      <c r="V17" s="257">
        <v>54</v>
      </c>
      <c r="W17" s="257">
        <v>6934</v>
      </c>
      <c r="X17" s="212"/>
      <c r="Y17" s="214"/>
      <c r="Z17" s="166"/>
    </row>
    <row r="18" spans="1:26" s="211" customFormat="1" ht="14.25" customHeight="1">
      <c r="A18" s="17"/>
      <c r="B18" s="75" t="s">
        <v>1031</v>
      </c>
      <c r="C18" s="17"/>
      <c r="D18" s="254">
        <f t="shared" si="1"/>
        <v>312</v>
      </c>
      <c r="E18" s="431" t="s">
        <v>1143</v>
      </c>
      <c r="F18" s="431"/>
      <c r="G18" s="257" t="s">
        <v>1143</v>
      </c>
      <c r="H18" s="257">
        <v>16</v>
      </c>
      <c r="I18" s="257">
        <v>23</v>
      </c>
      <c r="J18" s="257" t="s">
        <v>1143</v>
      </c>
      <c r="K18" s="257" t="s">
        <v>1143</v>
      </c>
      <c r="L18" s="257">
        <v>7</v>
      </c>
      <c r="M18" s="257">
        <v>99</v>
      </c>
      <c r="N18" s="257">
        <v>6</v>
      </c>
      <c r="O18" s="257">
        <v>27</v>
      </c>
      <c r="P18" s="257">
        <v>11</v>
      </c>
      <c r="Q18" s="257">
        <v>38</v>
      </c>
      <c r="R18" s="257">
        <v>30</v>
      </c>
      <c r="S18" s="257">
        <v>11</v>
      </c>
      <c r="T18" s="257">
        <v>24</v>
      </c>
      <c r="U18" s="257">
        <v>1</v>
      </c>
      <c r="V18" s="257">
        <v>19</v>
      </c>
      <c r="W18" s="257">
        <v>1879</v>
      </c>
      <c r="X18" s="212"/>
      <c r="Y18" s="215"/>
      <c r="Z18" s="166"/>
    </row>
    <row r="19" spans="1:25" s="211" customFormat="1" ht="14.25" customHeight="1">
      <c r="A19" s="17"/>
      <c r="B19" s="75" t="s">
        <v>1032</v>
      </c>
      <c r="C19" s="17"/>
      <c r="D19" s="254">
        <f t="shared" si="1"/>
        <v>460</v>
      </c>
      <c r="E19" s="430">
        <v>2</v>
      </c>
      <c r="F19" s="430"/>
      <c r="G19" s="258" t="s">
        <v>1143</v>
      </c>
      <c r="H19" s="258">
        <v>31</v>
      </c>
      <c r="I19" s="258">
        <v>35</v>
      </c>
      <c r="J19" s="258" t="s">
        <v>1143</v>
      </c>
      <c r="K19" s="258">
        <v>4</v>
      </c>
      <c r="L19" s="258">
        <v>1</v>
      </c>
      <c r="M19" s="258">
        <v>121</v>
      </c>
      <c r="N19" s="258">
        <v>4</v>
      </c>
      <c r="O19" s="258">
        <v>50</v>
      </c>
      <c r="P19" s="258">
        <v>27</v>
      </c>
      <c r="Q19" s="258">
        <v>55</v>
      </c>
      <c r="R19" s="258">
        <v>51</v>
      </c>
      <c r="S19" s="258">
        <v>8</v>
      </c>
      <c r="T19" s="258">
        <v>36</v>
      </c>
      <c r="U19" s="258">
        <v>3</v>
      </c>
      <c r="V19" s="258">
        <v>32</v>
      </c>
      <c r="W19" s="258">
        <v>5249</v>
      </c>
      <c r="X19" s="212"/>
      <c r="Y19" s="212"/>
    </row>
    <row r="20" spans="1:25" s="211" customFormat="1" ht="14.25" customHeight="1">
      <c r="A20" s="17"/>
      <c r="B20" s="75" t="s">
        <v>1033</v>
      </c>
      <c r="C20" s="17"/>
      <c r="D20" s="254">
        <f t="shared" si="1"/>
        <v>528</v>
      </c>
      <c r="E20" s="430" t="s">
        <v>1143</v>
      </c>
      <c r="F20" s="430"/>
      <c r="G20" s="257" t="s">
        <v>1143</v>
      </c>
      <c r="H20" s="257">
        <v>31</v>
      </c>
      <c r="I20" s="257">
        <v>46</v>
      </c>
      <c r="J20" s="257" t="s">
        <v>1143</v>
      </c>
      <c r="K20" s="257">
        <v>8</v>
      </c>
      <c r="L20" s="257">
        <v>1</v>
      </c>
      <c r="M20" s="257">
        <v>165</v>
      </c>
      <c r="N20" s="257">
        <v>16</v>
      </c>
      <c r="O20" s="257">
        <v>43</v>
      </c>
      <c r="P20" s="257">
        <v>39</v>
      </c>
      <c r="Q20" s="257">
        <v>39</v>
      </c>
      <c r="R20" s="257">
        <v>57</v>
      </c>
      <c r="S20" s="257">
        <v>12</v>
      </c>
      <c r="T20" s="257">
        <v>43</v>
      </c>
      <c r="U20" s="257">
        <v>1</v>
      </c>
      <c r="V20" s="257">
        <v>27</v>
      </c>
      <c r="W20" s="257">
        <v>4151</v>
      </c>
      <c r="X20" s="212"/>
      <c r="Y20" s="212"/>
    </row>
    <row r="21" spans="1:25" s="211" customFormat="1" ht="14.25" customHeight="1">
      <c r="A21" s="17"/>
      <c r="B21" s="75" t="s">
        <v>1034</v>
      </c>
      <c r="C21" s="17"/>
      <c r="D21" s="254">
        <f t="shared" si="1"/>
        <v>552</v>
      </c>
      <c r="E21" s="430" t="s">
        <v>1143</v>
      </c>
      <c r="F21" s="430"/>
      <c r="G21" s="257" t="s">
        <v>1143</v>
      </c>
      <c r="H21" s="257">
        <v>38</v>
      </c>
      <c r="I21" s="257">
        <v>65</v>
      </c>
      <c r="J21" s="257" t="s">
        <v>1143</v>
      </c>
      <c r="K21" s="257">
        <v>6</v>
      </c>
      <c r="L21" s="257">
        <v>5</v>
      </c>
      <c r="M21" s="257">
        <v>177</v>
      </c>
      <c r="N21" s="257">
        <v>10</v>
      </c>
      <c r="O21" s="257">
        <v>29</v>
      </c>
      <c r="P21" s="257">
        <v>29</v>
      </c>
      <c r="Q21" s="257">
        <v>64</v>
      </c>
      <c r="R21" s="257">
        <v>46</v>
      </c>
      <c r="S21" s="257">
        <v>9</v>
      </c>
      <c r="T21" s="257">
        <v>42</v>
      </c>
      <c r="U21" s="257">
        <v>3</v>
      </c>
      <c r="V21" s="257">
        <v>29</v>
      </c>
      <c r="W21" s="257">
        <v>5752</v>
      </c>
      <c r="X21" s="212"/>
      <c r="Y21" s="212"/>
    </row>
    <row r="22" spans="1:25" s="211" customFormat="1" ht="14.25" customHeight="1">
      <c r="A22" s="17"/>
      <c r="B22" s="75" t="s">
        <v>1035</v>
      </c>
      <c r="C22" s="17"/>
      <c r="D22" s="254">
        <f t="shared" si="1"/>
        <v>241</v>
      </c>
      <c r="E22" s="431" t="s">
        <v>1143</v>
      </c>
      <c r="F22" s="431"/>
      <c r="G22" s="257" t="s">
        <v>1143</v>
      </c>
      <c r="H22" s="257">
        <v>24</v>
      </c>
      <c r="I22" s="257">
        <v>21</v>
      </c>
      <c r="J22" s="257" t="s">
        <v>1143</v>
      </c>
      <c r="K22" s="257">
        <v>1</v>
      </c>
      <c r="L22" s="257">
        <v>1</v>
      </c>
      <c r="M22" s="257">
        <v>52</v>
      </c>
      <c r="N22" s="257">
        <v>5</v>
      </c>
      <c r="O22" s="257">
        <v>43</v>
      </c>
      <c r="P22" s="257">
        <v>11</v>
      </c>
      <c r="Q22" s="257">
        <v>20</v>
      </c>
      <c r="R22" s="257">
        <v>19</v>
      </c>
      <c r="S22" s="257">
        <v>7</v>
      </c>
      <c r="T22" s="257">
        <v>22</v>
      </c>
      <c r="U22" s="257">
        <v>1</v>
      </c>
      <c r="V22" s="257">
        <v>14</v>
      </c>
      <c r="W22" s="257">
        <v>1807</v>
      </c>
      <c r="X22" s="15"/>
      <c r="Y22" s="195"/>
    </row>
    <row r="23" spans="1:25" s="211" customFormat="1" ht="14.25" customHeight="1">
      <c r="A23" s="17"/>
      <c r="B23" s="75" t="s">
        <v>1036</v>
      </c>
      <c r="C23" s="17"/>
      <c r="D23" s="254">
        <f t="shared" si="1"/>
        <v>301</v>
      </c>
      <c r="E23" s="431">
        <v>2</v>
      </c>
      <c r="F23" s="431"/>
      <c r="G23" s="257" t="s">
        <v>1143</v>
      </c>
      <c r="H23" s="257">
        <v>10</v>
      </c>
      <c r="I23" s="257">
        <v>30</v>
      </c>
      <c r="J23" s="257" t="s">
        <v>1143</v>
      </c>
      <c r="K23" s="257">
        <v>3</v>
      </c>
      <c r="L23" s="257" t="s">
        <v>1143</v>
      </c>
      <c r="M23" s="257">
        <v>87</v>
      </c>
      <c r="N23" s="257">
        <v>5</v>
      </c>
      <c r="O23" s="257">
        <v>24</v>
      </c>
      <c r="P23" s="257">
        <v>12</v>
      </c>
      <c r="Q23" s="257">
        <v>36</v>
      </c>
      <c r="R23" s="257">
        <v>37</v>
      </c>
      <c r="S23" s="257">
        <v>10</v>
      </c>
      <c r="T23" s="257">
        <v>30</v>
      </c>
      <c r="U23" s="257">
        <v>4</v>
      </c>
      <c r="V23" s="257">
        <v>11</v>
      </c>
      <c r="W23" s="257">
        <v>2201</v>
      </c>
      <c r="X23" s="15"/>
      <c r="Y23" s="15"/>
    </row>
    <row r="24" spans="1:23" s="211" customFormat="1" ht="14.25" customHeight="1">
      <c r="A24" s="17"/>
      <c r="B24" s="75" t="s">
        <v>1037</v>
      </c>
      <c r="C24" s="17"/>
      <c r="D24" s="254">
        <f t="shared" si="1"/>
        <v>646</v>
      </c>
      <c r="E24" s="430">
        <v>1</v>
      </c>
      <c r="F24" s="430"/>
      <c r="G24" s="255" t="s">
        <v>1143</v>
      </c>
      <c r="H24" s="255">
        <v>45</v>
      </c>
      <c r="I24" s="255">
        <v>30</v>
      </c>
      <c r="J24" s="255" t="s">
        <v>1143</v>
      </c>
      <c r="K24" s="255">
        <v>8</v>
      </c>
      <c r="L24" s="255">
        <v>2</v>
      </c>
      <c r="M24" s="255">
        <v>166</v>
      </c>
      <c r="N24" s="255">
        <v>12</v>
      </c>
      <c r="O24" s="255">
        <v>55</v>
      </c>
      <c r="P24" s="255">
        <v>28</v>
      </c>
      <c r="Q24" s="255">
        <v>113</v>
      </c>
      <c r="R24" s="255">
        <v>69</v>
      </c>
      <c r="S24" s="255">
        <v>30</v>
      </c>
      <c r="T24" s="255">
        <v>56</v>
      </c>
      <c r="U24" s="255">
        <v>3</v>
      </c>
      <c r="V24" s="255">
        <v>28</v>
      </c>
      <c r="W24" s="255">
        <v>4699</v>
      </c>
    </row>
    <row r="25" spans="1:23" s="211" customFormat="1" ht="14.25" customHeight="1">
      <c r="A25" s="17"/>
      <c r="B25" s="75" t="s">
        <v>1038</v>
      </c>
      <c r="C25" s="84"/>
      <c r="D25" s="254">
        <f t="shared" si="1"/>
        <v>253</v>
      </c>
      <c r="E25" s="430" t="s">
        <v>1143</v>
      </c>
      <c r="F25" s="430"/>
      <c r="G25" s="255" t="s">
        <v>1143</v>
      </c>
      <c r="H25" s="255">
        <v>26</v>
      </c>
      <c r="I25" s="255">
        <v>20</v>
      </c>
      <c r="J25" s="255" t="s">
        <v>1143</v>
      </c>
      <c r="K25" s="255">
        <v>2</v>
      </c>
      <c r="L25" s="255">
        <v>3</v>
      </c>
      <c r="M25" s="255">
        <v>57</v>
      </c>
      <c r="N25" s="255" t="s">
        <v>1143</v>
      </c>
      <c r="O25" s="255">
        <v>27</v>
      </c>
      <c r="P25" s="255">
        <v>14</v>
      </c>
      <c r="Q25" s="255">
        <v>37</v>
      </c>
      <c r="R25" s="255">
        <v>23</v>
      </c>
      <c r="S25" s="255">
        <v>11</v>
      </c>
      <c r="T25" s="255">
        <v>20</v>
      </c>
      <c r="U25" s="255">
        <v>1</v>
      </c>
      <c r="V25" s="255">
        <v>12</v>
      </c>
      <c r="W25" s="255">
        <v>2431</v>
      </c>
    </row>
    <row r="26" spans="1:23" s="211" customFormat="1" ht="14.25" customHeight="1">
      <c r="A26" s="17"/>
      <c r="B26" s="75" t="s">
        <v>1039</v>
      </c>
      <c r="C26" s="84"/>
      <c r="D26" s="254">
        <f t="shared" si="1"/>
        <v>553</v>
      </c>
      <c r="E26" s="430" t="s">
        <v>1143</v>
      </c>
      <c r="F26" s="430"/>
      <c r="G26" s="255" t="s">
        <v>1143</v>
      </c>
      <c r="H26" s="255">
        <v>63</v>
      </c>
      <c r="I26" s="255">
        <v>41</v>
      </c>
      <c r="J26" s="255" t="s">
        <v>1143</v>
      </c>
      <c r="K26" s="255">
        <v>10</v>
      </c>
      <c r="L26" s="255">
        <v>4</v>
      </c>
      <c r="M26" s="255">
        <v>126</v>
      </c>
      <c r="N26" s="255">
        <v>11</v>
      </c>
      <c r="O26" s="255">
        <v>51</v>
      </c>
      <c r="P26" s="255">
        <v>45</v>
      </c>
      <c r="Q26" s="255">
        <v>72</v>
      </c>
      <c r="R26" s="255">
        <v>58</v>
      </c>
      <c r="S26" s="255">
        <v>12</v>
      </c>
      <c r="T26" s="255">
        <v>30</v>
      </c>
      <c r="U26" s="255">
        <v>3</v>
      </c>
      <c r="V26" s="255">
        <v>27</v>
      </c>
      <c r="W26" s="255">
        <v>3883</v>
      </c>
    </row>
    <row r="27" spans="1:23" s="211" customFormat="1" ht="14.25" customHeight="1">
      <c r="A27" s="17"/>
      <c r="B27" s="75" t="s">
        <v>1040</v>
      </c>
      <c r="C27" s="84"/>
      <c r="D27" s="254">
        <f t="shared" si="1"/>
        <v>499</v>
      </c>
      <c r="E27" s="431">
        <v>1</v>
      </c>
      <c r="F27" s="431"/>
      <c r="G27" s="255" t="s">
        <v>1143</v>
      </c>
      <c r="H27" s="255">
        <v>30</v>
      </c>
      <c r="I27" s="255">
        <v>25</v>
      </c>
      <c r="J27" s="255" t="s">
        <v>1143</v>
      </c>
      <c r="K27" s="255">
        <v>4</v>
      </c>
      <c r="L27" s="255">
        <v>4</v>
      </c>
      <c r="M27" s="255">
        <v>131</v>
      </c>
      <c r="N27" s="255">
        <v>8</v>
      </c>
      <c r="O27" s="255">
        <v>59</v>
      </c>
      <c r="P27" s="255">
        <v>42</v>
      </c>
      <c r="Q27" s="255">
        <v>62</v>
      </c>
      <c r="R27" s="255">
        <v>40</v>
      </c>
      <c r="S27" s="255">
        <v>18</v>
      </c>
      <c r="T27" s="255">
        <v>57</v>
      </c>
      <c r="U27" s="255">
        <v>2</v>
      </c>
      <c r="V27" s="255">
        <v>16</v>
      </c>
      <c r="W27" s="255">
        <v>4385</v>
      </c>
    </row>
    <row r="28" spans="1:23" s="211" customFormat="1" ht="14.25" customHeight="1">
      <c r="A28" s="17"/>
      <c r="B28" s="75" t="s">
        <v>1041</v>
      </c>
      <c r="C28" s="84"/>
      <c r="D28" s="254">
        <f t="shared" si="1"/>
        <v>259</v>
      </c>
      <c r="E28" s="431" t="s">
        <v>1143</v>
      </c>
      <c r="F28" s="431"/>
      <c r="G28" s="255" t="s">
        <v>1143</v>
      </c>
      <c r="H28" s="255">
        <v>34</v>
      </c>
      <c r="I28" s="255">
        <v>26</v>
      </c>
      <c r="J28" s="255" t="s">
        <v>1143</v>
      </c>
      <c r="K28" s="255">
        <v>3</v>
      </c>
      <c r="L28" s="255">
        <v>4</v>
      </c>
      <c r="M28" s="255">
        <v>50</v>
      </c>
      <c r="N28" s="255">
        <v>2</v>
      </c>
      <c r="O28" s="255">
        <v>9</v>
      </c>
      <c r="P28" s="255">
        <v>21</v>
      </c>
      <c r="Q28" s="255">
        <v>23</v>
      </c>
      <c r="R28" s="255">
        <v>28</v>
      </c>
      <c r="S28" s="255">
        <v>12</v>
      </c>
      <c r="T28" s="255">
        <v>25</v>
      </c>
      <c r="U28" s="255">
        <v>1</v>
      </c>
      <c r="V28" s="255">
        <v>21</v>
      </c>
      <c r="W28" s="255">
        <v>1355</v>
      </c>
    </row>
    <row r="29" spans="1:23" s="211" customFormat="1" ht="14.25" customHeight="1">
      <c r="A29" s="17"/>
      <c r="B29" s="75" t="s">
        <v>1042</v>
      </c>
      <c r="C29" s="84"/>
      <c r="D29" s="254">
        <f t="shared" si="1"/>
        <v>1032</v>
      </c>
      <c r="E29" s="430">
        <v>4</v>
      </c>
      <c r="F29" s="430"/>
      <c r="G29" s="255" t="s">
        <v>1143</v>
      </c>
      <c r="H29" s="255">
        <v>86</v>
      </c>
      <c r="I29" s="255">
        <v>97</v>
      </c>
      <c r="J29" s="255">
        <v>2</v>
      </c>
      <c r="K29" s="255">
        <v>15</v>
      </c>
      <c r="L29" s="255">
        <v>22</v>
      </c>
      <c r="M29" s="255">
        <v>270</v>
      </c>
      <c r="N29" s="255">
        <v>32</v>
      </c>
      <c r="O29" s="255">
        <v>72</v>
      </c>
      <c r="P29" s="255">
        <v>62</v>
      </c>
      <c r="Q29" s="255">
        <v>107</v>
      </c>
      <c r="R29" s="255">
        <v>72</v>
      </c>
      <c r="S29" s="255">
        <v>21</v>
      </c>
      <c r="T29" s="255">
        <v>57</v>
      </c>
      <c r="U29" s="255">
        <v>3</v>
      </c>
      <c r="V29" s="255">
        <v>110</v>
      </c>
      <c r="W29" s="255">
        <v>12466</v>
      </c>
    </row>
    <row r="30" spans="1:23" s="211" customFormat="1" ht="14.25" customHeight="1">
      <c r="A30" s="17"/>
      <c r="B30" s="75" t="s">
        <v>1043</v>
      </c>
      <c r="C30" s="84"/>
      <c r="D30" s="254">
        <f t="shared" si="1"/>
        <v>522</v>
      </c>
      <c r="E30" s="430">
        <v>1</v>
      </c>
      <c r="F30" s="430"/>
      <c r="G30" s="255" t="s">
        <v>1143</v>
      </c>
      <c r="H30" s="255">
        <v>28</v>
      </c>
      <c r="I30" s="255">
        <v>38</v>
      </c>
      <c r="J30" s="255" t="s">
        <v>1143</v>
      </c>
      <c r="K30" s="255">
        <v>2</v>
      </c>
      <c r="L30" s="255">
        <v>1</v>
      </c>
      <c r="M30" s="255">
        <v>179</v>
      </c>
      <c r="N30" s="255">
        <v>8</v>
      </c>
      <c r="O30" s="255">
        <v>26</v>
      </c>
      <c r="P30" s="255">
        <v>13</v>
      </c>
      <c r="Q30" s="255">
        <v>74</v>
      </c>
      <c r="R30" s="255">
        <v>73</v>
      </c>
      <c r="S30" s="255">
        <v>17</v>
      </c>
      <c r="T30" s="255">
        <v>38</v>
      </c>
      <c r="U30" s="255">
        <v>2</v>
      </c>
      <c r="V30" s="255">
        <v>22</v>
      </c>
      <c r="W30" s="255">
        <v>5989</v>
      </c>
    </row>
    <row r="31" spans="1:23" s="211" customFormat="1" ht="14.25" customHeight="1">
      <c r="A31" s="17"/>
      <c r="B31" s="75" t="s">
        <v>1044</v>
      </c>
      <c r="C31" s="84"/>
      <c r="D31" s="254">
        <f t="shared" si="1"/>
        <v>350</v>
      </c>
      <c r="E31" s="430">
        <v>2</v>
      </c>
      <c r="F31" s="430"/>
      <c r="G31" s="255" t="s">
        <v>1143</v>
      </c>
      <c r="H31" s="255">
        <v>18</v>
      </c>
      <c r="I31" s="255">
        <v>28</v>
      </c>
      <c r="J31" s="255" t="s">
        <v>1143</v>
      </c>
      <c r="K31" s="255">
        <v>2</v>
      </c>
      <c r="L31" s="255">
        <v>1</v>
      </c>
      <c r="M31" s="255">
        <v>107</v>
      </c>
      <c r="N31" s="255">
        <v>6</v>
      </c>
      <c r="O31" s="255">
        <v>25</v>
      </c>
      <c r="P31" s="255">
        <v>20</v>
      </c>
      <c r="Q31" s="255">
        <v>26</v>
      </c>
      <c r="R31" s="255">
        <v>41</v>
      </c>
      <c r="S31" s="255">
        <v>18</v>
      </c>
      <c r="T31" s="255">
        <v>34</v>
      </c>
      <c r="U31" s="255">
        <v>2</v>
      </c>
      <c r="V31" s="255">
        <v>20</v>
      </c>
      <c r="W31" s="255">
        <v>1826</v>
      </c>
    </row>
    <row r="32" spans="1:23" s="211" customFormat="1" ht="14.25" customHeight="1">
      <c r="A32" s="17"/>
      <c r="B32" s="75" t="s">
        <v>1045</v>
      </c>
      <c r="C32" s="84"/>
      <c r="D32" s="254">
        <f t="shared" si="1"/>
        <v>624</v>
      </c>
      <c r="E32" s="431">
        <v>1</v>
      </c>
      <c r="F32" s="431"/>
      <c r="G32" s="255" t="s">
        <v>1143</v>
      </c>
      <c r="H32" s="255">
        <v>29</v>
      </c>
      <c r="I32" s="255">
        <v>39</v>
      </c>
      <c r="J32" s="255">
        <v>1</v>
      </c>
      <c r="K32" s="255">
        <v>12</v>
      </c>
      <c r="L32" s="255">
        <v>2</v>
      </c>
      <c r="M32" s="255">
        <v>172</v>
      </c>
      <c r="N32" s="255">
        <v>10</v>
      </c>
      <c r="O32" s="255">
        <v>54</v>
      </c>
      <c r="P32" s="255">
        <v>32</v>
      </c>
      <c r="Q32" s="255">
        <v>67</v>
      </c>
      <c r="R32" s="255">
        <v>123</v>
      </c>
      <c r="S32" s="255">
        <v>23</v>
      </c>
      <c r="T32" s="255">
        <v>30</v>
      </c>
      <c r="U32" s="255">
        <v>1</v>
      </c>
      <c r="V32" s="255">
        <v>28</v>
      </c>
      <c r="W32" s="255">
        <v>4255</v>
      </c>
    </row>
    <row r="33" spans="1:23" s="211" customFormat="1" ht="14.25" customHeight="1">
      <c r="A33" s="17"/>
      <c r="B33" s="75" t="s">
        <v>1046</v>
      </c>
      <c r="C33" s="84"/>
      <c r="D33" s="254">
        <f t="shared" si="1"/>
        <v>301</v>
      </c>
      <c r="E33" s="431" t="s">
        <v>1143</v>
      </c>
      <c r="F33" s="431"/>
      <c r="G33" s="255" t="s">
        <v>1143</v>
      </c>
      <c r="H33" s="255">
        <v>32</v>
      </c>
      <c r="I33" s="255">
        <v>17</v>
      </c>
      <c r="J33" s="255" t="s">
        <v>1143</v>
      </c>
      <c r="K33" s="255">
        <v>3</v>
      </c>
      <c r="L33" s="255" t="s">
        <v>1143</v>
      </c>
      <c r="M33" s="255">
        <v>64</v>
      </c>
      <c r="N33" s="255">
        <v>10</v>
      </c>
      <c r="O33" s="255">
        <v>16</v>
      </c>
      <c r="P33" s="255">
        <v>22</v>
      </c>
      <c r="Q33" s="255">
        <v>36</v>
      </c>
      <c r="R33" s="255">
        <v>38</v>
      </c>
      <c r="S33" s="255">
        <v>21</v>
      </c>
      <c r="T33" s="255">
        <v>20</v>
      </c>
      <c r="U33" s="255">
        <v>1</v>
      </c>
      <c r="V33" s="255">
        <v>21</v>
      </c>
      <c r="W33" s="255">
        <v>2053</v>
      </c>
    </row>
    <row r="34" spans="1:23" s="211" customFormat="1" ht="14.25" customHeight="1">
      <c r="A34" s="17"/>
      <c r="B34" s="75" t="s">
        <v>1047</v>
      </c>
      <c r="C34" s="84"/>
      <c r="D34" s="254">
        <f t="shared" si="1"/>
        <v>197</v>
      </c>
      <c r="E34" s="430" t="s">
        <v>1143</v>
      </c>
      <c r="F34" s="430"/>
      <c r="G34" s="255">
        <v>1</v>
      </c>
      <c r="H34" s="255">
        <v>34</v>
      </c>
      <c r="I34" s="255">
        <v>35</v>
      </c>
      <c r="J34" s="255" t="s">
        <v>1143</v>
      </c>
      <c r="K34" s="255" t="s">
        <v>1143</v>
      </c>
      <c r="L34" s="255">
        <v>3</v>
      </c>
      <c r="M34" s="255">
        <v>41</v>
      </c>
      <c r="N34" s="255">
        <v>2</v>
      </c>
      <c r="O34" s="255">
        <v>10</v>
      </c>
      <c r="P34" s="255">
        <v>7</v>
      </c>
      <c r="Q34" s="255">
        <v>13</v>
      </c>
      <c r="R34" s="255">
        <v>12</v>
      </c>
      <c r="S34" s="255">
        <v>10</v>
      </c>
      <c r="T34" s="255">
        <v>11</v>
      </c>
      <c r="U34" s="255">
        <v>1</v>
      </c>
      <c r="V34" s="255">
        <v>17</v>
      </c>
      <c r="W34" s="255">
        <v>1198</v>
      </c>
    </row>
    <row r="35" spans="1:23" s="211" customFormat="1" ht="14.25" customHeight="1">
      <c r="A35" s="17"/>
      <c r="B35" s="75" t="s">
        <v>1048</v>
      </c>
      <c r="C35" s="84"/>
      <c r="D35" s="254">
        <f t="shared" si="1"/>
        <v>453</v>
      </c>
      <c r="E35" s="430">
        <v>1</v>
      </c>
      <c r="F35" s="430"/>
      <c r="G35" s="255" t="s">
        <v>1143</v>
      </c>
      <c r="H35" s="255">
        <v>50</v>
      </c>
      <c r="I35" s="255">
        <v>87</v>
      </c>
      <c r="J35" s="255" t="s">
        <v>1143</v>
      </c>
      <c r="K35" s="255">
        <v>1</v>
      </c>
      <c r="L35" s="255">
        <v>8</v>
      </c>
      <c r="M35" s="255">
        <v>130</v>
      </c>
      <c r="N35" s="255">
        <v>1</v>
      </c>
      <c r="O35" s="255">
        <v>14</v>
      </c>
      <c r="P35" s="255">
        <v>16</v>
      </c>
      <c r="Q35" s="255">
        <v>36</v>
      </c>
      <c r="R35" s="255">
        <v>35</v>
      </c>
      <c r="S35" s="255">
        <v>11</v>
      </c>
      <c r="T35" s="255">
        <v>25</v>
      </c>
      <c r="U35" s="255">
        <v>2</v>
      </c>
      <c r="V35" s="255">
        <v>36</v>
      </c>
      <c r="W35" s="255">
        <v>3170</v>
      </c>
    </row>
    <row r="36" spans="1:23" s="211" customFormat="1" ht="14.25" customHeight="1">
      <c r="A36" s="17"/>
      <c r="B36" s="75" t="s">
        <v>1049</v>
      </c>
      <c r="C36" s="84"/>
      <c r="D36" s="254">
        <f t="shared" si="1"/>
        <v>239</v>
      </c>
      <c r="E36" s="430" t="s">
        <v>1143</v>
      </c>
      <c r="F36" s="430"/>
      <c r="G36" s="255" t="s">
        <v>1143</v>
      </c>
      <c r="H36" s="255">
        <v>18</v>
      </c>
      <c r="I36" s="255">
        <v>23</v>
      </c>
      <c r="J36" s="255" t="s">
        <v>1143</v>
      </c>
      <c r="K36" s="255" t="s">
        <v>1143</v>
      </c>
      <c r="L36" s="255">
        <v>3</v>
      </c>
      <c r="M36" s="255">
        <v>73</v>
      </c>
      <c r="N36" s="255">
        <v>6</v>
      </c>
      <c r="O36" s="255">
        <v>17</v>
      </c>
      <c r="P36" s="255">
        <v>7</v>
      </c>
      <c r="Q36" s="255">
        <v>14</v>
      </c>
      <c r="R36" s="255">
        <v>31</v>
      </c>
      <c r="S36" s="255">
        <v>9</v>
      </c>
      <c r="T36" s="255">
        <v>17</v>
      </c>
      <c r="U36" s="255">
        <v>2</v>
      </c>
      <c r="V36" s="255">
        <v>19</v>
      </c>
      <c r="W36" s="255">
        <v>3049</v>
      </c>
    </row>
    <row r="37" spans="1:23" s="211" customFormat="1" ht="14.25" customHeight="1">
      <c r="A37" s="17"/>
      <c r="B37" s="75" t="s">
        <v>1050</v>
      </c>
      <c r="C37" s="84"/>
      <c r="D37" s="254">
        <f t="shared" si="1"/>
        <v>394</v>
      </c>
      <c r="E37" s="431" t="s">
        <v>1143</v>
      </c>
      <c r="F37" s="431"/>
      <c r="G37" s="255" t="s">
        <v>1143</v>
      </c>
      <c r="H37" s="255">
        <v>45</v>
      </c>
      <c r="I37" s="255">
        <v>29</v>
      </c>
      <c r="J37" s="255" t="s">
        <v>1143</v>
      </c>
      <c r="K37" s="255">
        <v>4</v>
      </c>
      <c r="L37" s="255">
        <v>6</v>
      </c>
      <c r="M37" s="255">
        <v>94</v>
      </c>
      <c r="N37" s="255">
        <v>6</v>
      </c>
      <c r="O37" s="255">
        <v>34</v>
      </c>
      <c r="P37" s="255">
        <v>21</v>
      </c>
      <c r="Q37" s="255">
        <v>49</v>
      </c>
      <c r="R37" s="255">
        <v>23</v>
      </c>
      <c r="S37" s="255">
        <v>7</v>
      </c>
      <c r="T37" s="255">
        <v>39</v>
      </c>
      <c r="U37" s="255">
        <v>1</v>
      </c>
      <c r="V37" s="255">
        <v>36</v>
      </c>
      <c r="W37" s="255">
        <v>3015</v>
      </c>
    </row>
    <row r="38" spans="1:23" s="211" customFormat="1" ht="14.25" customHeight="1">
      <c r="A38" s="17"/>
      <c r="B38" s="75" t="s">
        <v>1051</v>
      </c>
      <c r="C38" s="84"/>
      <c r="D38" s="254">
        <f t="shared" si="1"/>
        <v>270</v>
      </c>
      <c r="E38" s="431" t="s">
        <v>1143</v>
      </c>
      <c r="F38" s="431"/>
      <c r="G38" s="255" t="s">
        <v>1143</v>
      </c>
      <c r="H38" s="255">
        <v>27</v>
      </c>
      <c r="I38" s="255">
        <v>39</v>
      </c>
      <c r="J38" s="255" t="s">
        <v>1143</v>
      </c>
      <c r="K38" s="255" t="s">
        <v>1143</v>
      </c>
      <c r="L38" s="255">
        <v>3</v>
      </c>
      <c r="M38" s="255">
        <v>66</v>
      </c>
      <c r="N38" s="255">
        <v>3</v>
      </c>
      <c r="O38" s="255">
        <v>10</v>
      </c>
      <c r="P38" s="255">
        <v>8</v>
      </c>
      <c r="Q38" s="255">
        <v>36</v>
      </c>
      <c r="R38" s="255">
        <v>30</v>
      </c>
      <c r="S38" s="255">
        <v>7</v>
      </c>
      <c r="T38" s="255">
        <v>19</v>
      </c>
      <c r="U38" s="255" t="s">
        <v>1143</v>
      </c>
      <c r="V38" s="255">
        <v>22</v>
      </c>
      <c r="W38" s="255">
        <v>1474</v>
      </c>
    </row>
    <row r="39" spans="1:23" s="211" customFormat="1" ht="14.25" customHeight="1">
      <c r="A39" s="17"/>
      <c r="B39" s="75" t="s">
        <v>1052</v>
      </c>
      <c r="C39" s="84"/>
      <c r="D39" s="254">
        <f t="shared" si="1"/>
        <v>92</v>
      </c>
      <c r="E39" s="430" t="s">
        <v>1143</v>
      </c>
      <c r="F39" s="430"/>
      <c r="G39" s="255" t="s">
        <v>1143</v>
      </c>
      <c r="H39" s="255">
        <v>24</v>
      </c>
      <c r="I39" s="255">
        <v>17</v>
      </c>
      <c r="J39" s="255" t="s">
        <v>1143</v>
      </c>
      <c r="K39" s="255" t="s">
        <v>1143</v>
      </c>
      <c r="L39" s="255">
        <v>3</v>
      </c>
      <c r="M39" s="255">
        <v>17</v>
      </c>
      <c r="N39" s="255">
        <v>1</v>
      </c>
      <c r="O39" s="255">
        <v>2</v>
      </c>
      <c r="P39" s="255">
        <v>4</v>
      </c>
      <c r="Q39" s="255">
        <v>4</v>
      </c>
      <c r="R39" s="255">
        <v>8</v>
      </c>
      <c r="S39" s="255">
        <v>2</v>
      </c>
      <c r="T39" s="255">
        <v>3</v>
      </c>
      <c r="U39" s="255">
        <v>1</v>
      </c>
      <c r="V39" s="255">
        <v>6</v>
      </c>
      <c r="W39" s="255">
        <v>566</v>
      </c>
    </row>
    <row r="40" spans="1:23" s="211" customFormat="1" ht="14.25" customHeight="1">
      <c r="A40" s="17"/>
      <c r="B40" s="75" t="s">
        <v>1053</v>
      </c>
      <c r="C40" s="84"/>
      <c r="D40" s="254">
        <f t="shared" si="1"/>
        <v>217</v>
      </c>
      <c r="E40" s="430" t="s">
        <v>1143</v>
      </c>
      <c r="F40" s="430"/>
      <c r="G40" s="255" t="s">
        <v>1143</v>
      </c>
      <c r="H40" s="255">
        <v>23</v>
      </c>
      <c r="I40" s="255">
        <v>19</v>
      </c>
      <c r="J40" s="255" t="s">
        <v>1143</v>
      </c>
      <c r="K40" s="255">
        <v>2</v>
      </c>
      <c r="L40" s="255">
        <v>2</v>
      </c>
      <c r="M40" s="255">
        <v>46</v>
      </c>
      <c r="N40" s="255">
        <v>2</v>
      </c>
      <c r="O40" s="255">
        <v>13</v>
      </c>
      <c r="P40" s="255">
        <v>9</v>
      </c>
      <c r="Q40" s="255">
        <v>32</v>
      </c>
      <c r="R40" s="255">
        <v>31</v>
      </c>
      <c r="S40" s="255">
        <v>8</v>
      </c>
      <c r="T40" s="255">
        <v>12</v>
      </c>
      <c r="U40" s="255">
        <v>1</v>
      </c>
      <c r="V40" s="255">
        <v>17</v>
      </c>
      <c r="W40" s="255">
        <v>1216</v>
      </c>
    </row>
    <row r="41" spans="1:23" s="211" customFormat="1" ht="14.25" customHeight="1">
      <c r="A41" s="17"/>
      <c r="B41" s="75" t="s">
        <v>1054</v>
      </c>
      <c r="C41" s="84"/>
      <c r="D41" s="254">
        <f t="shared" si="1"/>
        <v>188</v>
      </c>
      <c r="E41" s="430" t="s">
        <v>1143</v>
      </c>
      <c r="F41" s="430"/>
      <c r="G41" s="255" t="s">
        <v>1143</v>
      </c>
      <c r="H41" s="255">
        <v>30</v>
      </c>
      <c r="I41" s="255">
        <v>20</v>
      </c>
      <c r="J41" s="255" t="s">
        <v>1143</v>
      </c>
      <c r="K41" s="255" t="s">
        <v>1143</v>
      </c>
      <c r="L41" s="255">
        <v>2</v>
      </c>
      <c r="M41" s="255">
        <v>43</v>
      </c>
      <c r="N41" s="255">
        <v>3</v>
      </c>
      <c r="O41" s="255">
        <v>3</v>
      </c>
      <c r="P41" s="255">
        <v>2</v>
      </c>
      <c r="Q41" s="255">
        <v>18</v>
      </c>
      <c r="R41" s="255">
        <v>24</v>
      </c>
      <c r="S41" s="255">
        <v>8</v>
      </c>
      <c r="T41" s="255">
        <v>18</v>
      </c>
      <c r="U41" s="255">
        <v>2</v>
      </c>
      <c r="V41" s="255">
        <v>15</v>
      </c>
      <c r="W41" s="255">
        <v>1035</v>
      </c>
    </row>
    <row r="42" spans="1:23" s="211" customFormat="1" ht="14.25" customHeight="1">
      <c r="A42" s="17"/>
      <c r="B42" s="75" t="s">
        <v>1055</v>
      </c>
      <c r="C42" s="84"/>
      <c r="D42" s="254">
        <f t="shared" si="1"/>
        <v>520</v>
      </c>
      <c r="E42" s="431">
        <v>2</v>
      </c>
      <c r="F42" s="431"/>
      <c r="G42" s="255" t="s">
        <v>1143</v>
      </c>
      <c r="H42" s="255">
        <v>61</v>
      </c>
      <c r="I42" s="255">
        <v>48</v>
      </c>
      <c r="J42" s="255" t="s">
        <v>1143</v>
      </c>
      <c r="K42" s="255">
        <v>2</v>
      </c>
      <c r="L42" s="255">
        <v>5</v>
      </c>
      <c r="M42" s="255">
        <v>127</v>
      </c>
      <c r="N42" s="255">
        <v>6</v>
      </c>
      <c r="O42" s="255">
        <v>46</v>
      </c>
      <c r="P42" s="255">
        <v>25</v>
      </c>
      <c r="Q42" s="255">
        <v>62</v>
      </c>
      <c r="R42" s="255">
        <v>51</v>
      </c>
      <c r="S42" s="255">
        <v>19</v>
      </c>
      <c r="T42" s="255">
        <v>40</v>
      </c>
      <c r="U42" s="255">
        <v>3</v>
      </c>
      <c r="V42" s="255">
        <v>23</v>
      </c>
      <c r="W42" s="255">
        <v>7810</v>
      </c>
    </row>
    <row r="43" spans="1:23" s="211" customFormat="1" ht="14.25" customHeight="1">
      <c r="A43" s="17"/>
      <c r="B43" s="75" t="s">
        <v>1056</v>
      </c>
      <c r="C43" s="84"/>
      <c r="D43" s="254">
        <f t="shared" si="1"/>
        <v>74</v>
      </c>
      <c r="E43" s="431">
        <v>1</v>
      </c>
      <c r="F43" s="431"/>
      <c r="G43" s="255" t="s">
        <v>1143</v>
      </c>
      <c r="H43" s="255">
        <v>13</v>
      </c>
      <c r="I43" s="255">
        <v>21</v>
      </c>
      <c r="J43" s="255" t="s">
        <v>1143</v>
      </c>
      <c r="K43" s="255" t="s">
        <v>1143</v>
      </c>
      <c r="L43" s="255">
        <v>1</v>
      </c>
      <c r="M43" s="255">
        <v>8</v>
      </c>
      <c r="N43" s="255" t="s">
        <v>1143</v>
      </c>
      <c r="O43" s="255" t="s">
        <v>1143</v>
      </c>
      <c r="P43" s="255">
        <v>1</v>
      </c>
      <c r="Q43" s="255">
        <v>2</v>
      </c>
      <c r="R43" s="255">
        <v>6</v>
      </c>
      <c r="S43" s="255" t="s">
        <v>1143</v>
      </c>
      <c r="T43" s="255">
        <v>5</v>
      </c>
      <c r="U43" s="255">
        <v>3</v>
      </c>
      <c r="V43" s="255">
        <v>13</v>
      </c>
      <c r="W43" s="255">
        <v>684</v>
      </c>
    </row>
    <row r="44" spans="1:23" s="211" customFormat="1" ht="14.25" customHeight="1">
      <c r="A44" s="17"/>
      <c r="B44" s="75" t="s">
        <v>1057</v>
      </c>
      <c r="C44" s="84"/>
      <c r="D44" s="254">
        <f aca="true" t="shared" si="2" ref="D44:D61">SUM(E44:V44)</f>
        <v>865</v>
      </c>
      <c r="E44" s="430" t="s">
        <v>1143</v>
      </c>
      <c r="F44" s="430"/>
      <c r="G44" s="255" t="s">
        <v>1143</v>
      </c>
      <c r="H44" s="255">
        <v>62</v>
      </c>
      <c r="I44" s="255">
        <v>59</v>
      </c>
      <c r="J44" s="255" t="s">
        <v>1143</v>
      </c>
      <c r="K44" s="255">
        <v>6</v>
      </c>
      <c r="L44" s="255">
        <v>12</v>
      </c>
      <c r="M44" s="255">
        <v>312</v>
      </c>
      <c r="N44" s="255">
        <v>11</v>
      </c>
      <c r="O44" s="255">
        <v>112</v>
      </c>
      <c r="P44" s="255">
        <v>31</v>
      </c>
      <c r="Q44" s="255">
        <v>84</v>
      </c>
      <c r="R44" s="255">
        <v>62</v>
      </c>
      <c r="S44" s="255">
        <v>9</v>
      </c>
      <c r="T44" s="255">
        <v>40</v>
      </c>
      <c r="U44" s="255">
        <v>4</v>
      </c>
      <c r="V44" s="255">
        <v>61</v>
      </c>
      <c r="W44" s="255">
        <v>9470</v>
      </c>
    </row>
    <row r="45" spans="1:23" s="211" customFormat="1" ht="14.25" customHeight="1">
      <c r="A45" s="17"/>
      <c r="B45" s="75" t="s">
        <v>1058</v>
      </c>
      <c r="C45" s="84"/>
      <c r="D45" s="254">
        <f t="shared" si="2"/>
        <v>579</v>
      </c>
      <c r="E45" s="430">
        <v>2</v>
      </c>
      <c r="F45" s="430"/>
      <c r="G45" s="255" t="s">
        <v>1143</v>
      </c>
      <c r="H45" s="255">
        <v>67</v>
      </c>
      <c r="I45" s="255">
        <v>60</v>
      </c>
      <c r="J45" s="255" t="s">
        <v>1143</v>
      </c>
      <c r="K45" s="255">
        <v>3</v>
      </c>
      <c r="L45" s="255">
        <v>11</v>
      </c>
      <c r="M45" s="255">
        <v>181</v>
      </c>
      <c r="N45" s="255">
        <v>6</v>
      </c>
      <c r="O45" s="255">
        <v>26</v>
      </c>
      <c r="P45" s="255">
        <v>25</v>
      </c>
      <c r="Q45" s="255">
        <v>56</v>
      </c>
      <c r="R45" s="255">
        <v>44</v>
      </c>
      <c r="S45" s="255">
        <v>12</v>
      </c>
      <c r="T45" s="255">
        <v>28</v>
      </c>
      <c r="U45" s="255">
        <v>4</v>
      </c>
      <c r="V45" s="255">
        <v>54</v>
      </c>
      <c r="W45" s="255">
        <v>6886</v>
      </c>
    </row>
    <row r="46" spans="1:23" s="211" customFormat="1" ht="14.25" customHeight="1">
      <c r="A46" s="17"/>
      <c r="B46" s="75" t="s">
        <v>1059</v>
      </c>
      <c r="C46" s="84"/>
      <c r="D46" s="254">
        <f t="shared" si="2"/>
        <v>252</v>
      </c>
      <c r="E46" s="430">
        <v>1</v>
      </c>
      <c r="F46" s="430"/>
      <c r="G46" s="255" t="s">
        <v>1143</v>
      </c>
      <c r="H46" s="255">
        <v>64</v>
      </c>
      <c r="I46" s="255">
        <v>40</v>
      </c>
      <c r="J46" s="255" t="s">
        <v>1143</v>
      </c>
      <c r="K46" s="255">
        <v>1</v>
      </c>
      <c r="L46" s="255">
        <v>5</v>
      </c>
      <c r="M46" s="255">
        <v>38</v>
      </c>
      <c r="N46" s="255" t="s">
        <v>1143</v>
      </c>
      <c r="O46" s="255">
        <v>36</v>
      </c>
      <c r="P46" s="255">
        <v>5</v>
      </c>
      <c r="Q46" s="255">
        <v>10</v>
      </c>
      <c r="R46" s="255">
        <v>21</v>
      </c>
      <c r="S46" s="255">
        <v>7</v>
      </c>
      <c r="T46" s="255">
        <v>11</v>
      </c>
      <c r="U46" s="255">
        <v>2</v>
      </c>
      <c r="V46" s="255">
        <v>11</v>
      </c>
      <c r="W46" s="255">
        <v>1604</v>
      </c>
    </row>
    <row r="47" spans="1:23" s="211" customFormat="1" ht="14.25" customHeight="1">
      <c r="A47" s="17"/>
      <c r="B47" s="75" t="s">
        <v>1060</v>
      </c>
      <c r="C47" s="84"/>
      <c r="D47" s="254">
        <f t="shared" si="2"/>
        <v>283</v>
      </c>
      <c r="E47" s="431">
        <v>1</v>
      </c>
      <c r="F47" s="431"/>
      <c r="G47" s="255" t="s">
        <v>1143</v>
      </c>
      <c r="H47" s="255">
        <v>41</v>
      </c>
      <c r="I47" s="255">
        <v>41</v>
      </c>
      <c r="J47" s="255" t="s">
        <v>1143</v>
      </c>
      <c r="K47" s="255">
        <v>1</v>
      </c>
      <c r="L47" s="255">
        <v>2</v>
      </c>
      <c r="M47" s="255">
        <v>53</v>
      </c>
      <c r="N47" s="255">
        <v>2</v>
      </c>
      <c r="O47" s="255">
        <v>29</v>
      </c>
      <c r="P47" s="255">
        <v>6</v>
      </c>
      <c r="Q47" s="255">
        <v>26</v>
      </c>
      <c r="R47" s="255">
        <v>32</v>
      </c>
      <c r="S47" s="255">
        <v>12</v>
      </c>
      <c r="T47" s="255">
        <v>26</v>
      </c>
      <c r="U47" s="255">
        <v>2</v>
      </c>
      <c r="V47" s="255">
        <v>9</v>
      </c>
      <c r="W47" s="255">
        <v>2692</v>
      </c>
    </row>
    <row r="48" spans="1:23" s="211" customFormat="1" ht="14.25" customHeight="1">
      <c r="A48" s="17"/>
      <c r="B48" s="75" t="s">
        <v>1061</v>
      </c>
      <c r="C48" s="84"/>
      <c r="D48" s="254">
        <f t="shared" si="2"/>
        <v>904</v>
      </c>
      <c r="E48" s="431">
        <v>4</v>
      </c>
      <c r="F48" s="431"/>
      <c r="G48" s="255" t="s">
        <v>1143</v>
      </c>
      <c r="H48" s="255">
        <v>76</v>
      </c>
      <c r="I48" s="255">
        <v>51</v>
      </c>
      <c r="J48" s="255">
        <v>1</v>
      </c>
      <c r="K48" s="255">
        <v>18</v>
      </c>
      <c r="L48" s="255">
        <v>19</v>
      </c>
      <c r="M48" s="255">
        <v>226</v>
      </c>
      <c r="N48" s="255">
        <v>30</v>
      </c>
      <c r="O48" s="255">
        <v>73</v>
      </c>
      <c r="P48" s="255">
        <v>73</v>
      </c>
      <c r="Q48" s="255">
        <v>75</v>
      </c>
      <c r="R48" s="255">
        <v>45</v>
      </c>
      <c r="S48" s="255">
        <v>17</v>
      </c>
      <c r="T48" s="255">
        <v>50</v>
      </c>
      <c r="U48" s="255">
        <v>6</v>
      </c>
      <c r="V48" s="255">
        <v>140</v>
      </c>
      <c r="W48" s="255">
        <v>10532</v>
      </c>
    </row>
    <row r="49" spans="1:23" s="211" customFormat="1" ht="14.25" customHeight="1">
      <c r="A49" s="17"/>
      <c r="B49" s="75" t="s">
        <v>1062</v>
      </c>
      <c r="C49" s="84"/>
      <c r="D49" s="254">
        <f t="shared" si="2"/>
        <v>222</v>
      </c>
      <c r="E49" s="430">
        <v>1</v>
      </c>
      <c r="F49" s="430"/>
      <c r="G49" s="255">
        <v>1</v>
      </c>
      <c r="H49" s="255">
        <v>34</v>
      </c>
      <c r="I49" s="255">
        <v>22</v>
      </c>
      <c r="J49" s="255" t="s">
        <v>1143</v>
      </c>
      <c r="K49" s="255">
        <v>1</v>
      </c>
      <c r="L49" s="255">
        <v>1</v>
      </c>
      <c r="M49" s="255">
        <v>38</v>
      </c>
      <c r="N49" s="255">
        <v>1</v>
      </c>
      <c r="O49" s="255">
        <v>34</v>
      </c>
      <c r="P49" s="255">
        <v>7</v>
      </c>
      <c r="Q49" s="255">
        <v>26</v>
      </c>
      <c r="R49" s="255">
        <v>15</v>
      </c>
      <c r="S49" s="255">
        <v>10</v>
      </c>
      <c r="T49" s="255">
        <v>12</v>
      </c>
      <c r="U49" s="255">
        <v>2</v>
      </c>
      <c r="V49" s="255">
        <v>17</v>
      </c>
      <c r="W49" s="255">
        <v>1167</v>
      </c>
    </row>
    <row r="50" spans="1:23" s="211" customFormat="1" ht="14.25" customHeight="1">
      <c r="A50" s="17"/>
      <c r="B50" s="75" t="s">
        <v>1063</v>
      </c>
      <c r="C50" s="84"/>
      <c r="D50" s="254">
        <f t="shared" si="2"/>
        <v>457</v>
      </c>
      <c r="E50" s="430" t="s">
        <v>1143</v>
      </c>
      <c r="F50" s="430"/>
      <c r="G50" s="255" t="s">
        <v>1143</v>
      </c>
      <c r="H50" s="255">
        <v>35</v>
      </c>
      <c r="I50" s="255">
        <v>65</v>
      </c>
      <c r="J50" s="255" t="s">
        <v>1143</v>
      </c>
      <c r="K50" s="255">
        <v>3</v>
      </c>
      <c r="L50" s="255">
        <v>6</v>
      </c>
      <c r="M50" s="255">
        <v>95</v>
      </c>
      <c r="N50" s="255">
        <v>3</v>
      </c>
      <c r="O50" s="255">
        <v>35</v>
      </c>
      <c r="P50" s="255">
        <v>20</v>
      </c>
      <c r="Q50" s="255">
        <v>45</v>
      </c>
      <c r="R50" s="255">
        <v>61</v>
      </c>
      <c r="S50" s="255">
        <v>17</v>
      </c>
      <c r="T50" s="255">
        <v>38</v>
      </c>
      <c r="U50" s="255">
        <v>2</v>
      </c>
      <c r="V50" s="255">
        <v>32</v>
      </c>
      <c r="W50" s="255">
        <v>3200</v>
      </c>
    </row>
    <row r="51" spans="1:23" s="211" customFormat="1" ht="14.25" customHeight="1">
      <c r="A51" s="17"/>
      <c r="B51" s="75" t="s">
        <v>1064</v>
      </c>
      <c r="C51" s="84"/>
      <c r="D51" s="254">
        <f t="shared" si="2"/>
        <v>797</v>
      </c>
      <c r="E51" s="430" t="s">
        <v>1143</v>
      </c>
      <c r="F51" s="430"/>
      <c r="G51" s="255" t="s">
        <v>1143</v>
      </c>
      <c r="H51" s="255">
        <v>66</v>
      </c>
      <c r="I51" s="255">
        <v>130</v>
      </c>
      <c r="J51" s="255" t="s">
        <v>1143</v>
      </c>
      <c r="K51" s="255">
        <v>5</v>
      </c>
      <c r="L51" s="255">
        <v>7</v>
      </c>
      <c r="M51" s="255">
        <v>247</v>
      </c>
      <c r="N51" s="255">
        <v>9</v>
      </c>
      <c r="O51" s="255">
        <v>57</v>
      </c>
      <c r="P51" s="255">
        <v>29</v>
      </c>
      <c r="Q51" s="255">
        <v>68</v>
      </c>
      <c r="R51" s="255">
        <v>62</v>
      </c>
      <c r="S51" s="255">
        <v>18</v>
      </c>
      <c r="T51" s="255">
        <v>39</v>
      </c>
      <c r="U51" s="255">
        <v>6</v>
      </c>
      <c r="V51" s="255">
        <v>54</v>
      </c>
      <c r="W51" s="255">
        <v>6708</v>
      </c>
    </row>
    <row r="52" spans="1:23" s="211" customFormat="1" ht="14.25" customHeight="1">
      <c r="A52" s="17"/>
      <c r="B52" s="75" t="s">
        <v>1065</v>
      </c>
      <c r="C52" s="84"/>
      <c r="D52" s="254">
        <f t="shared" si="2"/>
        <v>251</v>
      </c>
      <c r="E52" s="431">
        <v>2</v>
      </c>
      <c r="F52" s="431"/>
      <c r="G52" s="255" t="s">
        <v>1143</v>
      </c>
      <c r="H52" s="255">
        <v>37</v>
      </c>
      <c r="I52" s="255">
        <v>34</v>
      </c>
      <c r="J52" s="255" t="s">
        <v>1143</v>
      </c>
      <c r="K52" s="255">
        <v>1</v>
      </c>
      <c r="L52" s="255">
        <v>8</v>
      </c>
      <c r="M52" s="255">
        <v>38</v>
      </c>
      <c r="N52" s="255">
        <v>4</v>
      </c>
      <c r="O52" s="255">
        <v>34</v>
      </c>
      <c r="P52" s="255">
        <v>12</v>
      </c>
      <c r="Q52" s="255">
        <v>17</v>
      </c>
      <c r="R52" s="255">
        <v>6</v>
      </c>
      <c r="S52" s="255">
        <v>6</v>
      </c>
      <c r="T52" s="255">
        <v>14</v>
      </c>
      <c r="U52" s="255">
        <v>1</v>
      </c>
      <c r="V52" s="255">
        <v>37</v>
      </c>
      <c r="W52" s="255">
        <v>2305</v>
      </c>
    </row>
    <row r="53" spans="1:23" s="211" customFormat="1" ht="14.25" customHeight="1">
      <c r="A53" s="17"/>
      <c r="B53" s="75" t="s">
        <v>1066</v>
      </c>
      <c r="C53" s="84"/>
      <c r="D53" s="254">
        <f t="shared" si="2"/>
        <v>262</v>
      </c>
      <c r="E53" s="431">
        <v>1</v>
      </c>
      <c r="F53" s="431"/>
      <c r="G53" s="255" t="s">
        <v>1143</v>
      </c>
      <c r="H53" s="255">
        <v>43</v>
      </c>
      <c r="I53" s="255">
        <v>20</v>
      </c>
      <c r="J53" s="255" t="s">
        <v>1143</v>
      </c>
      <c r="K53" s="255">
        <v>3</v>
      </c>
      <c r="L53" s="255">
        <v>3</v>
      </c>
      <c r="M53" s="255">
        <v>61</v>
      </c>
      <c r="N53" s="255">
        <v>6</v>
      </c>
      <c r="O53" s="255">
        <v>4</v>
      </c>
      <c r="P53" s="255">
        <v>5</v>
      </c>
      <c r="Q53" s="255">
        <v>38</v>
      </c>
      <c r="R53" s="255">
        <v>28</v>
      </c>
      <c r="S53" s="255">
        <v>6</v>
      </c>
      <c r="T53" s="255">
        <v>26</v>
      </c>
      <c r="U53" s="255">
        <v>3</v>
      </c>
      <c r="V53" s="255">
        <v>15</v>
      </c>
      <c r="W53" s="255">
        <v>2503</v>
      </c>
    </row>
    <row r="54" spans="1:23" s="211" customFormat="1" ht="14.25" customHeight="1">
      <c r="A54" s="17"/>
      <c r="B54" s="75" t="s">
        <v>1067</v>
      </c>
      <c r="C54" s="84"/>
      <c r="D54" s="254">
        <f t="shared" si="2"/>
        <v>123</v>
      </c>
      <c r="E54" s="430" t="s">
        <v>1143</v>
      </c>
      <c r="F54" s="430"/>
      <c r="G54" s="255" t="s">
        <v>1143</v>
      </c>
      <c r="H54" s="255">
        <v>15</v>
      </c>
      <c r="I54" s="255">
        <v>19</v>
      </c>
      <c r="J54" s="255" t="s">
        <v>1143</v>
      </c>
      <c r="K54" s="255" t="s">
        <v>1143</v>
      </c>
      <c r="L54" s="255">
        <v>1</v>
      </c>
      <c r="M54" s="255">
        <v>26</v>
      </c>
      <c r="N54" s="255" t="s">
        <v>1143</v>
      </c>
      <c r="O54" s="255">
        <v>3</v>
      </c>
      <c r="P54" s="255">
        <v>4</v>
      </c>
      <c r="Q54" s="255">
        <v>17</v>
      </c>
      <c r="R54" s="255">
        <v>16</v>
      </c>
      <c r="S54" s="255">
        <v>4</v>
      </c>
      <c r="T54" s="255">
        <v>7</v>
      </c>
      <c r="U54" s="255">
        <v>2</v>
      </c>
      <c r="V54" s="255">
        <v>9</v>
      </c>
      <c r="W54" s="255">
        <v>844</v>
      </c>
    </row>
    <row r="55" spans="1:23" s="211" customFormat="1" ht="14.25" customHeight="1">
      <c r="A55" s="17"/>
      <c r="B55" s="75" t="s">
        <v>1068</v>
      </c>
      <c r="C55" s="84"/>
      <c r="D55" s="254">
        <f t="shared" si="2"/>
        <v>136</v>
      </c>
      <c r="E55" s="430">
        <v>1</v>
      </c>
      <c r="F55" s="430"/>
      <c r="G55" s="255">
        <v>1</v>
      </c>
      <c r="H55" s="255">
        <v>7</v>
      </c>
      <c r="I55" s="255">
        <v>5</v>
      </c>
      <c r="J55" s="255" t="s">
        <v>1143</v>
      </c>
      <c r="K55" s="255">
        <v>1</v>
      </c>
      <c r="L55" s="255">
        <v>2</v>
      </c>
      <c r="M55" s="255">
        <v>38</v>
      </c>
      <c r="N55" s="255">
        <v>1</v>
      </c>
      <c r="O55" s="255">
        <v>2</v>
      </c>
      <c r="P55" s="255">
        <v>3</v>
      </c>
      <c r="Q55" s="255">
        <v>22</v>
      </c>
      <c r="R55" s="255">
        <v>20</v>
      </c>
      <c r="S55" s="255">
        <v>3</v>
      </c>
      <c r="T55" s="255">
        <v>28</v>
      </c>
      <c r="U55" s="255" t="s">
        <v>1143</v>
      </c>
      <c r="V55" s="255">
        <v>2</v>
      </c>
      <c r="W55" s="255">
        <v>1423</v>
      </c>
    </row>
    <row r="56" spans="1:23" s="211" customFormat="1" ht="14.25" customHeight="1">
      <c r="A56" s="17"/>
      <c r="B56" s="75" t="s">
        <v>1099</v>
      </c>
      <c r="C56" s="84"/>
      <c r="D56" s="254">
        <f t="shared" si="2"/>
        <v>116</v>
      </c>
      <c r="E56" s="430" t="s">
        <v>1143</v>
      </c>
      <c r="F56" s="430"/>
      <c r="G56" s="255" t="s">
        <v>1143</v>
      </c>
      <c r="H56" s="255">
        <v>6</v>
      </c>
      <c r="I56" s="255">
        <v>3</v>
      </c>
      <c r="J56" s="255" t="s">
        <v>1143</v>
      </c>
      <c r="K56" s="255">
        <v>2</v>
      </c>
      <c r="L56" s="255" t="s">
        <v>1143</v>
      </c>
      <c r="M56" s="255">
        <v>35</v>
      </c>
      <c r="N56" s="255">
        <v>2</v>
      </c>
      <c r="O56" s="255">
        <v>2</v>
      </c>
      <c r="P56" s="255">
        <v>4</v>
      </c>
      <c r="Q56" s="255">
        <v>15</v>
      </c>
      <c r="R56" s="255">
        <v>23</v>
      </c>
      <c r="S56" s="255">
        <v>5</v>
      </c>
      <c r="T56" s="255">
        <v>13</v>
      </c>
      <c r="U56" s="255">
        <v>1</v>
      </c>
      <c r="V56" s="255">
        <v>5</v>
      </c>
      <c r="W56" s="255">
        <v>1051</v>
      </c>
    </row>
    <row r="57" spans="1:23" s="211" customFormat="1" ht="14.25" customHeight="1">
      <c r="A57" s="17"/>
      <c r="B57" s="75" t="s">
        <v>1069</v>
      </c>
      <c r="C57" s="84"/>
      <c r="D57" s="254">
        <f t="shared" si="2"/>
        <v>218</v>
      </c>
      <c r="E57" s="431">
        <v>3</v>
      </c>
      <c r="F57" s="431"/>
      <c r="G57" s="255" t="s">
        <v>1143</v>
      </c>
      <c r="H57" s="255">
        <v>28</v>
      </c>
      <c r="I57" s="255">
        <v>28</v>
      </c>
      <c r="J57" s="255" t="s">
        <v>1143</v>
      </c>
      <c r="K57" s="255">
        <v>3</v>
      </c>
      <c r="L57" s="255">
        <v>3</v>
      </c>
      <c r="M57" s="255">
        <v>43</v>
      </c>
      <c r="N57" s="255">
        <v>1</v>
      </c>
      <c r="O57" s="255">
        <v>18</v>
      </c>
      <c r="P57" s="255">
        <v>10</v>
      </c>
      <c r="Q57" s="255">
        <v>23</v>
      </c>
      <c r="R57" s="255">
        <v>15</v>
      </c>
      <c r="S57" s="255">
        <v>3</v>
      </c>
      <c r="T57" s="255">
        <v>19</v>
      </c>
      <c r="U57" s="255">
        <v>2</v>
      </c>
      <c r="V57" s="255">
        <v>19</v>
      </c>
      <c r="W57" s="255">
        <v>2086</v>
      </c>
    </row>
    <row r="58" spans="1:23" s="211" customFormat="1" ht="14.25" customHeight="1">
      <c r="A58" s="17"/>
      <c r="B58" s="75" t="s">
        <v>1070</v>
      </c>
      <c r="C58" s="84"/>
      <c r="D58" s="254">
        <f t="shared" si="2"/>
        <v>310</v>
      </c>
      <c r="E58" s="431">
        <v>3</v>
      </c>
      <c r="F58" s="431"/>
      <c r="G58" s="255" t="s">
        <v>1143</v>
      </c>
      <c r="H58" s="255">
        <v>54</v>
      </c>
      <c r="I58" s="255">
        <v>63</v>
      </c>
      <c r="J58" s="255" t="s">
        <v>1143</v>
      </c>
      <c r="K58" s="255" t="s">
        <v>1143</v>
      </c>
      <c r="L58" s="255">
        <v>3</v>
      </c>
      <c r="M58" s="255">
        <v>51</v>
      </c>
      <c r="N58" s="255">
        <v>1</v>
      </c>
      <c r="O58" s="255">
        <v>10</v>
      </c>
      <c r="P58" s="255">
        <v>7</v>
      </c>
      <c r="Q58" s="255">
        <v>32</v>
      </c>
      <c r="R58" s="255">
        <v>22</v>
      </c>
      <c r="S58" s="255">
        <v>12</v>
      </c>
      <c r="T58" s="255">
        <v>24</v>
      </c>
      <c r="U58" s="255">
        <v>3</v>
      </c>
      <c r="V58" s="255">
        <v>25</v>
      </c>
      <c r="W58" s="255">
        <v>2386</v>
      </c>
    </row>
    <row r="59" spans="1:23" s="211" customFormat="1" ht="14.25" customHeight="1">
      <c r="A59" s="17"/>
      <c r="B59" s="75" t="s">
        <v>1071</v>
      </c>
      <c r="C59" s="84"/>
      <c r="D59" s="254">
        <f t="shared" si="2"/>
        <v>112</v>
      </c>
      <c r="E59" s="430">
        <v>3</v>
      </c>
      <c r="F59" s="430"/>
      <c r="G59" s="255" t="s">
        <v>1143</v>
      </c>
      <c r="H59" s="255">
        <v>19</v>
      </c>
      <c r="I59" s="255">
        <v>31</v>
      </c>
      <c r="J59" s="255" t="s">
        <v>1143</v>
      </c>
      <c r="K59" s="255">
        <v>1</v>
      </c>
      <c r="L59" s="255">
        <v>1</v>
      </c>
      <c r="M59" s="255">
        <v>17</v>
      </c>
      <c r="N59" s="255" t="s">
        <v>1143</v>
      </c>
      <c r="O59" s="255">
        <v>1</v>
      </c>
      <c r="P59" s="255" t="s">
        <v>1143</v>
      </c>
      <c r="Q59" s="255">
        <v>6</v>
      </c>
      <c r="R59" s="255">
        <v>9</v>
      </c>
      <c r="S59" s="255">
        <v>4</v>
      </c>
      <c r="T59" s="255">
        <v>3</v>
      </c>
      <c r="U59" s="255">
        <v>2</v>
      </c>
      <c r="V59" s="255">
        <v>15</v>
      </c>
      <c r="W59" s="255">
        <v>1015</v>
      </c>
    </row>
    <row r="60" spans="1:23" s="211" customFormat="1" ht="14.25" customHeight="1">
      <c r="A60" s="17"/>
      <c r="B60" s="75" t="s">
        <v>1072</v>
      </c>
      <c r="C60" s="84"/>
      <c r="D60" s="254">
        <f t="shared" si="2"/>
        <v>101</v>
      </c>
      <c r="E60" s="430">
        <v>1</v>
      </c>
      <c r="F60" s="430"/>
      <c r="G60" s="255" t="s">
        <v>1143</v>
      </c>
      <c r="H60" s="255">
        <v>22</v>
      </c>
      <c r="I60" s="255">
        <v>11</v>
      </c>
      <c r="J60" s="255" t="s">
        <v>1143</v>
      </c>
      <c r="K60" s="255" t="s">
        <v>1143</v>
      </c>
      <c r="L60" s="255">
        <v>1</v>
      </c>
      <c r="M60" s="255">
        <v>17</v>
      </c>
      <c r="N60" s="255" t="s">
        <v>1143</v>
      </c>
      <c r="O60" s="255">
        <v>3</v>
      </c>
      <c r="P60" s="255">
        <v>1</v>
      </c>
      <c r="Q60" s="255">
        <v>8</v>
      </c>
      <c r="R60" s="255">
        <v>5</v>
      </c>
      <c r="S60" s="255">
        <v>2</v>
      </c>
      <c r="T60" s="255">
        <v>9</v>
      </c>
      <c r="U60" s="255">
        <v>1</v>
      </c>
      <c r="V60" s="255">
        <v>20</v>
      </c>
      <c r="W60" s="255">
        <v>806</v>
      </c>
    </row>
    <row r="61" spans="1:23" s="216" customFormat="1" ht="14.25" customHeight="1">
      <c r="A61" s="15"/>
      <c r="B61" s="43" t="s">
        <v>1100</v>
      </c>
      <c r="C61" s="16"/>
      <c r="D61" s="254">
        <f t="shared" si="2"/>
        <v>878</v>
      </c>
      <c r="E61" s="430">
        <v>1</v>
      </c>
      <c r="F61" s="430"/>
      <c r="G61" s="255" t="s">
        <v>1143</v>
      </c>
      <c r="H61" s="255">
        <v>56</v>
      </c>
      <c r="I61" s="255">
        <v>109</v>
      </c>
      <c r="J61" s="255" t="s">
        <v>1143</v>
      </c>
      <c r="K61" s="255">
        <v>3</v>
      </c>
      <c r="L61" s="257">
        <v>48</v>
      </c>
      <c r="M61" s="257">
        <v>262</v>
      </c>
      <c r="N61" s="257">
        <v>11</v>
      </c>
      <c r="O61" s="257">
        <v>54</v>
      </c>
      <c r="P61" s="257">
        <v>11</v>
      </c>
      <c r="Q61" s="257">
        <v>120</v>
      </c>
      <c r="R61" s="257">
        <v>73</v>
      </c>
      <c r="S61" s="257">
        <v>35</v>
      </c>
      <c r="T61" s="257">
        <v>41</v>
      </c>
      <c r="U61" s="257">
        <v>3</v>
      </c>
      <c r="V61" s="257">
        <v>51</v>
      </c>
      <c r="W61" s="256">
        <v>10995</v>
      </c>
    </row>
    <row r="62" spans="1:23" s="216" customFormat="1" ht="4.5" customHeight="1" thickBot="1">
      <c r="A62" s="25"/>
      <c r="B62" s="217"/>
      <c r="C62" s="26"/>
      <c r="D62" s="218"/>
      <c r="E62" s="91"/>
      <c r="F62" s="91"/>
      <c r="G62" s="91"/>
      <c r="H62" s="91"/>
      <c r="I62" s="91"/>
      <c r="J62" s="91"/>
      <c r="K62" s="91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s="216" customFormat="1" ht="13.5">
      <c r="A63" s="15"/>
      <c r="B63" s="27" t="s">
        <v>1281</v>
      </c>
      <c r="C63" s="32"/>
      <c r="D63" s="21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s="216" customFormat="1" ht="13.5">
      <c r="A64" s="15"/>
      <c r="B64" s="43"/>
      <c r="C64" s="32"/>
      <c r="D64" s="21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216" customFormat="1" ht="13.5">
      <c r="A65" s="15"/>
      <c r="B65" s="43"/>
      <c r="C65" s="32"/>
      <c r="D65" s="21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s="216" customFormat="1" ht="13.5">
      <c r="A66" s="15"/>
      <c r="B66" s="220"/>
      <c r="C66" s="32"/>
      <c r="D66" s="21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s="216" customFormat="1" ht="13.5">
      <c r="A67" s="15"/>
      <c r="B67" s="220"/>
      <c r="C67" s="32"/>
      <c r="D67" s="21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s="216" customFormat="1" ht="13.5">
      <c r="A68" s="32"/>
      <c r="B68" s="220"/>
      <c r="C68" s="32"/>
      <c r="D68" s="21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216" customFormat="1" ht="13.5">
      <c r="A69" s="32"/>
      <c r="B69" s="220"/>
      <c r="C69" s="32"/>
      <c r="D69" s="21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s="216" customFormat="1" ht="13.5">
      <c r="A70" s="32"/>
      <c r="B70" s="220"/>
      <c r="C70" s="32"/>
      <c r="D70" s="21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s="216" customFormat="1" ht="13.5">
      <c r="A71" s="32"/>
      <c r="B71" s="220"/>
      <c r="C71" s="32"/>
      <c r="D71" s="21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216" customFormat="1" ht="13.5">
      <c r="A72" s="32"/>
      <c r="B72" s="220"/>
      <c r="C72" s="32"/>
      <c r="D72" s="21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s="216" customFormat="1" ht="13.5">
      <c r="A73" s="32"/>
      <c r="B73" s="220"/>
      <c r="C73" s="32"/>
      <c r="D73" s="21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s="216" customFormat="1" ht="13.5">
      <c r="A74" s="32"/>
      <c r="B74" s="220"/>
      <c r="C74" s="32"/>
      <c r="D74" s="21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s="216" customFormat="1" ht="13.5">
      <c r="A75" s="32"/>
      <c r="B75" s="220"/>
      <c r="C75" s="32"/>
      <c r="D75" s="21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216" customFormat="1" ht="13.5">
      <c r="A76" s="32"/>
      <c r="B76" s="220"/>
      <c r="C76" s="32"/>
      <c r="D76" s="21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216" customFormat="1" ht="13.5">
      <c r="A77" s="32"/>
      <c r="B77" s="220"/>
      <c r="C77" s="32"/>
      <c r="D77" s="21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216" customFormat="1" ht="13.5">
      <c r="A78" s="32"/>
      <c r="B78" s="220"/>
      <c r="C78" s="32"/>
      <c r="D78" s="21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s="216" customFormat="1" ht="13.5">
      <c r="A79" s="32"/>
      <c r="B79" s="220"/>
      <c r="C79" s="32"/>
      <c r="D79" s="21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s="216" customFormat="1" ht="13.5">
      <c r="A80" s="32"/>
      <c r="B80" s="220"/>
      <c r="C80" s="32"/>
      <c r="D80" s="21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s="216" customFormat="1" ht="13.5">
      <c r="A81" s="32"/>
      <c r="B81" s="220"/>
      <c r="C81" s="32"/>
      <c r="D81" s="21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s="216" customFormat="1" ht="13.5">
      <c r="A82" s="32"/>
      <c r="B82" s="220"/>
      <c r="C82" s="32"/>
      <c r="D82" s="21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s="216" customFormat="1" ht="13.5">
      <c r="A83" s="32"/>
      <c r="B83" s="220"/>
      <c r="C83" s="32"/>
      <c r="D83" s="21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s="216" customFormat="1" ht="13.5">
      <c r="A84" s="32"/>
      <c r="B84" s="220"/>
      <c r="C84" s="32"/>
      <c r="D84" s="21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216" customFormat="1" ht="13.5">
      <c r="A85" s="32"/>
      <c r="B85" s="220"/>
      <c r="C85" s="32"/>
      <c r="D85" s="21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216" customFormat="1" ht="13.5">
      <c r="A86" s="32"/>
      <c r="B86" s="220"/>
      <c r="C86" s="32"/>
      <c r="D86" s="21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s="216" customFormat="1" ht="13.5">
      <c r="A87" s="32"/>
      <c r="B87" s="220"/>
      <c r="C87" s="32"/>
      <c r="D87" s="21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s="216" customFormat="1" ht="13.5">
      <c r="A88" s="32"/>
      <c r="B88" s="220"/>
      <c r="C88" s="32"/>
      <c r="D88" s="21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s="216" customFormat="1" ht="13.5">
      <c r="A89" s="32"/>
      <c r="B89" s="220"/>
      <c r="C89" s="32"/>
      <c r="D89" s="21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s="216" customFormat="1" ht="13.5">
      <c r="A90" s="32"/>
      <c r="B90" s="220"/>
      <c r="C90" s="32"/>
      <c r="D90" s="21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s="216" customFormat="1" ht="13.5">
      <c r="A91" s="32"/>
      <c r="B91" s="220"/>
      <c r="C91" s="32"/>
      <c r="D91" s="21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216" customFormat="1" ht="13.5">
      <c r="A92" s="32"/>
      <c r="B92" s="220"/>
      <c r="C92" s="32"/>
      <c r="D92" s="21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216" customFormat="1" ht="13.5">
      <c r="A93" s="32"/>
      <c r="B93" s="220"/>
      <c r="C93" s="32"/>
      <c r="D93" s="21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s="216" customFormat="1" ht="13.5">
      <c r="A94" s="32"/>
      <c r="B94" s="220"/>
      <c r="C94" s="32"/>
      <c r="D94" s="21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s="216" customFormat="1" ht="13.5">
      <c r="A95" s="32"/>
      <c r="B95" s="220"/>
      <c r="C95" s="32"/>
      <c r="D95" s="21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s="216" customFormat="1" ht="13.5">
      <c r="A96" s="32"/>
      <c r="B96" s="220"/>
      <c r="C96" s="32"/>
      <c r="D96" s="21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s="216" customFormat="1" ht="13.5">
      <c r="A97" s="32"/>
      <c r="B97" s="220"/>
      <c r="C97" s="32"/>
      <c r="D97" s="21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s="216" customFormat="1" ht="13.5">
      <c r="A98" s="32"/>
      <c r="B98" s="220"/>
      <c r="C98" s="32"/>
      <c r="D98" s="219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s="216" customFormat="1" ht="13.5">
      <c r="A99" s="32"/>
      <c r="B99" s="220"/>
      <c r="C99" s="32"/>
      <c r="D99" s="21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s="216" customFormat="1" ht="13.5">
      <c r="A100" s="32"/>
      <c r="B100" s="220"/>
      <c r="C100" s="32"/>
      <c r="D100" s="21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s="216" customFormat="1" ht="13.5">
      <c r="A101" s="32"/>
      <c r="B101" s="220"/>
      <c r="C101" s="32"/>
      <c r="D101" s="21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s="216" customFormat="1" ht="13.5">
      <c r="A102" s="32"/>
      <c r="B102" s="220"/>
      <c r="C102" s="32"/>
      <c r="D102" s="219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216" customFormat="1" ht="13.5">
      <c r="A103" s="32"/>
      <c r="B103" s="220"/>
      <c r="C103" s="32"/>
      <c r="D103" s="36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s="216" customFormat="1" ht="13.5">
      <c r="A104" s="32"/>
      <c r="B104" s="220"/>
      <c r="C104" s="32"/>
      <c r="D104" s="36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s="216" customFormat="1" ht="13.5">
      <c r="A105" s="32"/>
      <c r="B105" s="220"/>
      <c r="C105" s="32"/>
      <c r="D105" s="36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s="216" customFormat="1" ht="13.5">
      <c r="A106" s="32"/>
      <c r="B106" s="220"/>
      <c r="C106" s="32"/>
      <c r="D106" s="36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s="216" customFormat="1" ht="13.5">
      <c r="A107" s="32"/>
      <c r="B107" s="220"/>
      <c r="C107" s="32"/>
      <c r="D107" s="36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s="216" customFormat="1" ht="13.5">
      <c r="A108" s="32"/>
      <c r="B108" s="220"/>
      <c r="C108" s="32"/>
      <c r="D108" s="36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s="216" customFormat="1" ht="13.5">
      <c r="A109" s="32"/>
      <c r="B109" s="220"/>
      <c r="C109" s="32"/>
      <c r="D109" s="3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s="216" customFormat="1" ht="13.5">
      <c r="A110" s="32"/>
      <c r="B110" s="220"/>
      <c r="C110" s="32"/>
      <c r="D110" s="36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s="216" customFormat="1" ht="13.5">
      <c r="A111" s="32"/>
      <c r="B111" s="220"/>
      <c r="C111" s="32"/>
      <c r="D111" s="3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s="216" customFormat="1" ht="13.5">
      <c r="A112" s="32"/>
      <c r="B112" s="220"/>
      <c r="C112" s="32"/>
      <c r="D112" s="36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s="216" customFormat="1" ht="13.5">
      <c r="A113" s="32"/>
      <c r="B113" s="220"/>
      <c r="C113" s="32"/>
      <c r="D113" s="36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216" customFormat="1" ht="13.5">
      <c r="A114" s="32"/>
      <c r="B114" s="220"/>
      <c r="C114" s="32"/>
      <c r="D114" s="36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s="216" customFormat="1" ht="13.5">
      <c r="A115" s="32"/>
      <c r="B115" s="220"/>
      <c r="C115" s="32"/>
      <c r="D115" s="3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s="216" customFormat="1" ht="13.5">
      <c r="A116" s="32"/>
      <c r="B116" s="220"/>
      <c r="C116" s="32"/>
      <c r="D116" s="36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s="216" customFormat="1" ht="13.5">
      <c r="A117" s="32"/>
      <c r="B117" s="220"/>
      <c r="C117" s="32"/>
      <c r="D117" s="3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s="216" customFormat="1" ht="13.5">
      <c r="A118" s="32"/>
      <c r="B118" s="220"/>
      <c r="C118" s="32"/>
      <c r="D118" s="3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s="216" customFormat="1" ht="13.5">
      <c r="A119" s="32"/>
      <c r="B119" s="220"/>
      <c r="C119" s="32"/>
      <c r="D119" s="36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s="216" customFormat="1" ht="13.5">
      <c r="A120" s="32"/>
      <c r="B120" s="220"/>
      <c r="C120" s="32"/>
      <c r="D120" s="36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s="216" customFormat="1" ht="13.5">
      <c r="A121" s="32"/>
      <c r="B121" s="220"/>
      <c r="C121" s="32"/>
      <c r="D121" s="36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s="216" customFormat="1" ht="13.5">
      <c r="A122" s="32"/>
      <c r="B122" s="220"/>
      <c r="C122" s="32"/>
      <c r="D122" s="3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216" customFormat="1" ht="13.5">
      <c r="A123" s="32"/>
      <c r="B123" s="220"/>
      <c r="C123" s="32"/>
      <c r="D123" s="36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s="216" customFormat="1" ht="13.5">
      <c r="A124" s="32"/>
      <c r="B124" s="220"/>
      <c r="C124" s="32"/>
      <c r="D124" s="36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s="216" customFormat="1" ht="13.5">
      <c r="A125" s="32"/>
      <c r="B125" s="220"/>
      <c r="C125" s="32"/>
      <c r="D125" s="36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s="216" customFormat="1" ht="13.5">
      <c r="A126" s="32"/>
      <c r="B126" s="220"/>
      <c r="C126" s="32"/>
      <c r="D126" s="36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s="216" customFormat="1" ht="13.5">
      <c r="A127" s="32"/>
      <c r="B127" s="220"/>
      <c r="C127" s="32"/>
      <c r="D127" s="36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s="216" customFormat="1" ht="13.5">
      <c r="A128" s="32"/>
      <c r="B128" s="220"/>
      <c r="C128" s="32"/>
      <c r="D128" s="36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s="216" customFormat="1" ht="13.5">
      <c r="A129" s="32"/>
      <c r="B129" s="220"/>
      <c r="C129" s="32"/>
      <c r="D129" s="36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s="216" customFormat="1" ht="13.5">
      <c r="A130" s="32"/>
      <c r="B130" s="220"/>
      <c r="C130" s="32"/>
      <c r="D130" s="36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13.5">
      <c r="B131" s="221"/>
    </row>
    <row r="132" ht="13.5">
      <c r="B132" s="221"/>
    </row>
    <row r="133" ht="13.5">
      <c r="B133" s="221"/>
    </row>
    <row r="134" ht="13.5">
      <c r="B134" s="221"/>
    </row>
    <row r="135" ht="13.5">
      <c r="B135" s="221"/>
    </row>
    <row r="136" ht="13.5">
      <c r="B136" s="221"/>
    </row>
    <row r="137" ht="13.5">
      <c r="B137" s="221"/>
    </row>
    <row r="138" ht="13.5">
      <c r="B138" s="221"/>
    </row>
    <row r="139" ht="13.5">
      <c r="B139" s="221"/>
    </row>
    <row r="140" ht="13.5">
      <c r="B140" s="221"/>
    </row>
    <row r="141" ht="13.5">
      <c r="B141" s="221"/>
    </row>
    <row r="142" ht="13.5">
      <c r="B142" s="221"/>
    </row>
    <row r="143" ht="13.5">
      <c r="B143" s="221"/>
    </row>
    <row r="144" ht="13.5">
      <c r="B144" s="221"/>
    </row>
    <row r="145" ht="13.5">
      <c r="B145" s="221"/>
    </row>
    <row r="146" ht="13.5">
      <c r="B146" s="221"/>
    </row>
    <row r="147" ht="13.5">
      <c r="B147" s="221"/>
    </row>
    <row r="148" ht="13.5">
      <c r="B148" s="221"/>
    </row>
    <row r="149" ht="13.5">
      <c r="B149" s="221"/>
    </row>
    <row r="150" ht="13.5">
      <c r="B150" s="221"/>
    </row>
    <row r="151" ht="13.5">
      <c r="B151" s="221"/>
    </row>
    <row r="152" ht="13.5">
      <c r="B152" s="221"/>
    </row>
    <row r="153" ht="13.5">
      <c r="B153" s="221"/>
    </row>
    <row r="154" ht="13.5">
      <c r="B154" s="221"/>
    </row>
    <row r="155" ht="13.5">
      <c r="B155" s="221"/>
    </row>
    <row r="156" ht="13.5">
      <c r="B156" s="221"/>
    </row>
    <row r="157" ht="13.5">
      <c r="B157" s="221"/>
    </row>
    <row r="158" ht="13.5">
      <c r="B158" s="221"/>
    </row>
    <row r="159" ht="13.5">
      <c r="B159" s="221"/>
    </row>
    <row r="160" ht="13.5">
      <c r="B160" s="221"/>
    </row>
    <row r="161" ht="13.5">
      <c r="B161" s="221"/>
    </row>
    <row r="162" ht="13.5">
      <c r="B162" s="221"/>
    </row>
    <row r="163" ht="13.5">
      <c r="B163" s="221"/>
    </row>
    <row r="164" ht="13.5">
      <c r="B164" s="221"/>
    </row>
    <row r="165" ht="13.5">
      <c r="B165" s="221"/>
    </row>
    <row r="166" ht="13.5">
      <c r="B166" s="221"/>
    </row>
    <row r="167" ht="13.5">
      <c r="B167" s="221"/>
    </row>
    <row r="168" ht="13.5">
      <c r="B168" s="221"/>
    </row>
    <row r="169" ht="13.5">
      <c r="B169" s="221"/>
    </row>
    <row r="170" ht="13.5">
      <c r="B170" s="221"/>
    </row>
    <row r="171" ht="13.5">
      <c r="B171" s="221"/>
    </row>
    <row r="172" ht="13.5">
      <c r="B172" s="221"/>
    </row>
    <row r="173" ht="13.5">
      <c r="B173" s="221"/>
    </row>
    <row r="174" ht="13.5">
      <c r="B174" s="221"/>
    </row>
    <row r="175" ht="13.5">
      <c r="B175" s="221"/>
    </row>
    <row r="176" ht="13.5">
      <c r="B176" s="221"/>
    </row>
    <row r="177" ht="13.5">
      <c r="B177" s="221"/>
    </row>
    <row r="178" ht="13.5">
      <c r="B178" s="221"/>
    </row>
    <row r="179" ht="13.5">
      <c r="B179" s="221"/>
    </row>
    <row r="180" ht="13.5">
      <c r="B180" s="221"/>
    </row>
    <row r="181" ht="13.5">
      <c r="B181" s="221"/>
    </row>
    <row r="182" ht="13.5">
      <c r="B182" s="221"/>
    </row>
    <row r="183" ht="13.5">
      <c r="B183" s="221"/>
    </row>
    <row r="184" ht="13.5">
      <c r="B184" s="221"/>
    </row>
    <row r="185" ht="13.5">
      <c r="B185" s="221"/>
    </row>
    <row r="186" ht="13.5">
      <c r="B186" s="221"/>
    </row>
    <row r="187" ht="13.5">
      <c r="B187" s="221"/>
    </row>
    <row r="188" ht="13.5">
      <c r="B188" s="221"/>
    </row>
    <row r="189" ht="13.5">
      <c r="B189" s="221"/>
    </row>
    <row r="190" ht="13.5">
      <c r="B190" s="221"/>
    </row>
    <row r="191" ht="13.5">
      <c r="B191" s="221"/>
    </row>
    <row r="192" ht="13.5">
      <c r="B192" s="221"/>
    </row>
    <row r="193" ht="13.5">
      <c r="B193" s="221"/>
    </row>
    <row r="194" ht="13.5">
      <c r="B194" s="221"/>
    </row>
    <row r="195" ht="13.5">
      <c r="B195" s="221"/>
    </row>
    <row r="196" ht="13.5">
      <c r="B196" s="221"/>
    </row>
    <row r="197" ht="13.5">
      <c r="B197" s="221"/>
    </row>
    <row r="198" ht="13.5">
      <c r="B198" s="221"/>
    </row>
    <row r="199" ht="13.5">
      <c r="B199" s="221"/>
    </row>
    <row r="200" ht="13.5">
      <c r="B200" s="221"/>
    </row>
    <row r="201" ht="13.5">
      <c r="B201" s="221"/>
    </row>
    <row r="202" ht="13.5">
      <c r="B202" s="221"/>
    </row>
    <row r="203" ht="13.5">
      <c r="B203" s="221"/>
    </row>
    <row r="204" ht="13.5">
      <c r="B204" s="221"/>
    </row>
    <row r="205" ht="13.5">
      <c r="B205" s="221"/>
    </row>
    <row r="206" ht="13.5">
      <c r="B206" s="221"/>
    </row>
  </sheetData>
  <sheetProtection/>
  <mergeCells count="75">
    <mergeCell ref="F4:F7"/>
    <mergeCell ref="H4:H7"/>
    <mergeCell ref="I4:I7"/>
    <mergeCell ref="J4:J7"/>
    <mergeCell ref="K4:K7"/>
    <mergeCell ref="L4:L7"/>
    <mergeCell ref="A1:W1"/>
    <mergeCell ref="W3:W8"/>
    <mergeCell ref="L3:V3"/>
    <mergeCell ref="U4:U7"/>
    <mergeCell ref="V4:V7"/>
    <mergeCell ref="B3:B8"/>
    <mergeCell ref="D3:K3"/>
    <mergeCell ref="D4:D8"/>
    <mergeCell ref="E4:E7"/>
    <mergeCell ref="E10:F10"/>
    <mergeCell ref="T4:T7"/>
    <mergeCell ref="M4:M7"/>
    <mergeCell ref="N4:N7"/>
    <mergeCell ref="O4:O7"/>
    <mergeCell ref="P4:P7"/>
    <mergeCell ref="Q4:Q7"/>
    <mergeCell ref="R4:R7"/>
    <mergeCell ref="S4:S7"/>
    <mergeCell ref="G4:G7"/>
    <mergeCell ref="E16:F16"/>
    <mergeCell ref="E15:F15"/>
    <mergeCell ref="E14:F14"/>
    <mergeCell ref="E13:F13"/>
    <mergeCell ref="E12:F12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60:F60"/>
    <mergeCell ref="E61:F61"/>
    <mergeCell ref="E54:F54"/>
    <mergeCell ref="E55:F55"/>
    <mergeCell ref="E56:F56"/>
    <mergeCell ref="E57:F57"/>
    <mergeCell ref="E58:F58"/>
    <mergeCell ref="E59:F5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0.875" style="221" customWidth="1"/>
    <col min="2" max="2" width="11.125" style="221" customWidth="1"/>
    <col min="3" max="3" width="0.875" style="221" customWidth="1"/>
    <col min="4" max="10" width="10.375" style="36" customWidth="1"/>
    <col min="11" max="11" width="10.375" style="207" customWidth="1"/>
    <col min="12" max="16384" width="9.00390625" style="207" customWidth="1"/>
  </cols>
  <sheetData>
    <row r="1" spans="1:11" ht="19.5" customHeight="1">
      <c r="A1" s="332" t="s">
        <v>1334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0" s="216" customFormat="1" ht="9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1" s="216" customFormat="1" ht="25.5" customHeight="1">
      <c r="A3" s="223"/>
      <c r="B3" s="223" t="s">
        <v>1101</v>
      </c>
      <c r="C3" s="223"/>
      <c r="D3" s="200" t="s">
        <v>49</v>
      </c>
      <c r="E3" s="200" t="s">
        <v>1102</v>
      </c>
      <c r="F3" s="200" t="s">
        <v>1103</v>
      </c>
      <c r="G3" s="200" t="s">
        <v>1104</v>
      </c>
      <c r="H3" s="200" t="s">
        <v>1105</v>
      </c>
      <c r="I3" s="200" t="s">
        <v>1106</v>
      </c>
      <c r="J3" s="224" t="s">
        <v>1314</v>
      </c>
      <c r="K3" s="193" t="s">
        <v>1107</v>
      </c>
    </row>
    <row r="4" spans="1:11" ht="4.5" customHeight="1">
      <c r="A4" s="209"/>
      <c r="B4" s="209"/>
      <c r="C4" s="143"/>
      <c r="D4" s="85"/>
      <c r="E4" s="85"/>
      <c r="F4" s="85"/>
      <c r="G4" s="85"/>
      <c r="H4" s="85"/>
      <c r="I4" s="85"/>
      <c r="J4" s="85"/>
      <c r="K4" s="85"/>
    </row>
    <row r="5" spans="1:11" ht="18" customHeight="1">
      <c r="A5" s="209"/>
      <c r="B5" s="209" t="s">
        <v>1108</v>
      </c>
      <c r="C5" s="143"/>
      <c r="D5" s="65">
        <f>SUM(D7:D56)</f>
        <v>22138</v>
      </c>
      <c r="E5" s="65">
        <f aca="true" t="shared" si="0" ref="E5:K5">SUM(E7:E56)</f>
        <v>13508</v>
      </c>
      <c r="F5" s="65">
        <f t="shared" si="0"/>
        <v>4250</v>
      </c>
      <c r="G5" s="65">
        <f t="shared" si="0"/>
        <v>2434</v>
      </c>
      <c r="H5" s="65">
        <f t="shared" si="0"/>
        <v>793</v>
      </c>
      <c r="I5" s="65">
        <f t="shared" si="0"/>
        <v>1068</v>
      </c>
      <c r="J5" s="65">
        <f t="shared" si="0"/>
        <v>85</v>
      </c>
      <c r="K5" s="85">
        <f t="shared" si="0"/>
        <v>196155</v>
      </c>
    </row>
    <row r="6" spans="1:11" ht="4.5" customHeight="1">
      <c r="A6" s="209"/>
      <c r="B6" s="209"/>
      <c r="C6" s="143"/>
      <c r="D6" s="85"/>
      <c r="E6" s="85"/>
      <c r="F6" s="85"/>
      <c r="G6" s="85"/>
      <c r="H6" s="85"/>
      <c r="I6" s="85"/>
      <c r="J6" s="85"/>
      <c r="K6" s="85"/>
    </row>
    <row r="7" spans="1:11" s="216" customFormat="1" ht="15" customHeight="1">
      <c r="A7" s="43"/>
      <c r="B7" s="43" t="s">
        <v>1025</v>
      </c>
      <c r="C7" s="151"/>
      <c r="D7" s="85">
        <f>SUM(E7:J7)</f>
        <v>404</v>
      </c>
      <c r="E7" s="73">
        <v>261</v>
      </c>
      <c r="F7" s="73">
        <v>84</v>
      </c>
      <c r="G7" s="73">
        <v>34</v>
      </c>
      <c r="H7" s="73">
        <v>5</v>
      </c>
      <c r="I7" s="73">
        <v>16</v>
      </c>
      <c r="J7" s="73">
        <v>4</v>
      </c>
      <c r="K7" s="73">
        <v>3118</v>
      </c>
    </row>
    <row r="8" spans="1:11" s="216" customFormat="1" ht="15" customHeight="1">
      <c r="A8" s="43"/>
      <c r="B8" s="43" t="s">
        <v>1026</v>
      </c>
      <c r="C8" s="151"/>
      <c r="D8" s="85">
        <f aca="true" t="shared" si="1" ref="D8:D56">SUM(E8:J8)</f>
        <v>488</v>
      </c>
      <c r="E8" s="73">
        <v>341</v>
      </c>
      <c r="F8" s="73">
        <v>87</v>
      </c>
      <c r="G8" s="73">
        <v>29</v>
      </c>
      <c r="H8" s="73">
        <v>8</v>
      </c>
      <c r="I8" s="73">
        <v>23</v>
      </c>
      <c r="J8" s="73" t="s">
        <v>1143</v>
      </c>
      <c r="K8" s="73">
        <v>3999</v>
      </c>
    </row>
    <row r="9" spans="1:11" s="216" customFormat="1" ht="15" customHeight="1">
      <c r="A9" s="43"/>
      <c r="B9" s="43" t="s">
        <v>1027</v>
      </c>
      <c r="C9" s="151"/>
      <c r="D9" s="85">
        <f t="shared" si="1"/>
        <v>1076</v>
      </c>
      <c r="E9" s="73">
        <v>789</v>
      </c>
      <c r="F9" s="73">
        <v>187</v>
      </c>
      <c r="G9" s="73">
        <v>63</v>
      </c>
      <c r="H9" s="73">
        <v>16</v>
      </c>
      <c r="I9" s="216">
        <v>20</v>
      </c>
      <c r="J9" s="73">
        <v>1</v>
      </c>
      <c r="K9" s="73">
        <v>5464</v>
      </c>
    </row>
    <row r="10" spans="1:11" s="216" customFormat="1" ht="15" customHeight="1">
      <c r="A10" s="43"/>
      <c r="B10" s="43" t="s">
        <v>1028</v>
      </c>
      <c r="C10" s="151"/>
      <c r="D10" s="85">
        <f t="shared" si="1"/>
        <v>1796</v>
      </c>
      <c r="E10" s="73">
        <v>1091</v>
      </c>
      <c r="F10" s="73">
        <v>338</v>
      </c>
      <c r="G10" s="73">
        <v>180</v>
      </c>
      <c r="H10" s="73">
        <v>70</v>
      </c>
      <c r="I10" s="73">
        <v>109</v>
      </c>
      <c r="J10" s="73">
        <v>8</v>
      </c>
      <c r="K10" s="73">
        <v>18266</v>
      </c>
    </row>
    <row r="11" spans="1:11" s="216" customFormat="1" ht="15" customHeight="1">
      <c r="A11" s="43"/>
      <c r="B11" s="43" t="s">
        <v>1029</v>
      </c>
      <c r="C11" s="151"/>
      <c r="D11" s="85">
        <f t="shared" si="1"/>
        <v>678</v>
      </c>
      <c r="E11" s="73">
        <v>492</v>
      </c>
      <c r="F11" s="73">
        <v>112</v>
      </c>
      <c r="G11" s="73">
        <v>48</v>
      </c>
      <c r="H11" s="73">
        <v>15</v>
      </c>
      <c r="I11" s="73">
        <v>8</v>
      </c>
      <c r="J11" s="73">
        <v>3</v>
      </c>
      <c r="K11" s="73">
        <v>3103</v>
      </c>
    </row>
    <row r="12" spans="1:11" s="216" customFormat="1" ht="15" customHeight="1">
      <c r="A12" s="43"/>
      <c r="B12" s="43" t="s">
        <v>1030</v>
      </c>
      <c r="C12" s="151"/>
      <c r="D12" s="85">
        <f t="shared" si="1"/>
        <v>753</v>
      </c>
      <c r="E12" s="73">
        <v>465</v>
      </c>
      <c r="F12" s="73">
        <v>146</v>
      </c>
      <c r="G12" s="73">
        <v>84</v>
      </c>
      <c r="H12" s="73">
        <v>20</v>
      </c>
      <c r="I12" s="73">
        <v>38</v>
      </c>
      <c r="J12" s="73" t="s">
        <v>1143</v>
      </c>
      <c r="K12" s="73">
        <v>6934</v>
      </c>
    </row>
    <row r="13" spans="1:11" s="216" customFormat="1" ht="15" customHeight="1">
      <c r="A13" s="43"/>
      <c r="B13" s="43" t="s">
        <v>1031</v>
      </c>
      <c r="C13" s="151"/>
      <c r="D13" s="85">
        <f t="shared" si="1"/>
        <v>312</v>
      </c>
      <c r="E13" s="73">
        <v>213</v>
      </c>
      <c r="F13" s="73">
        <v>57</v>
      </c>
      <c r="G13" s="73">
        <v>24</v>
      </c>
      <c r="H13" s="73">
        <v>6</v>
      </c>
      <c r="I13" s="73">
        <v>11</v>
      </c>
      <c r="J13" s="73">
        <v>1</v>
      </c>
      <c r="K13" s="73">
        <v>1879</v>
      </c>
    </row>
    <row r="14" spans="1:11" s="216" customFormat="1" ht="15" customHeight="1">
      <c r="A14" s="43"/>
      <c r="B14" s="43" t="s">
        <v>1032</v>
      </c>
      <c r="C14" s="151"/>
      <c r="D14" s="85">
        <f t="shared" si="1"/>
        <v>460</v>
      </c>
      <c r="E14" s="73">
        <v>339</v>
      </c>
      <c r="F14" s="73">
        <v>70</v>
      </c>
      <c r="G14" s="73">
        <v>33</v>
      </c>
      <c r="H14" s="73">
        <v>8</v>
      </c>
      <c r="I14" s="73">
        <v>10</v>
      </c>
      <c r="J14" s="73" t="s">
        <v>1143</v>
      </c>
      <c r="K14" s="73">
        <v>5249</v>
      </c>
    </row>
    <row r="15" spans="1:11" s="216" customFormat="1" ht="15" customHeight="1">
      <c r="A15" s="43"/>
      <c r="B15" s="43" t="s">
        <v>1033</v>
      </c>
      <c r="C15" s="151"/>
      <c r="D15" s="85">
        <f t="shared" si="1"/>
        <v>528</v>
      </c>
      <c r="E15" s="73">
        <v>347</v>
      </c>
      <c r="F15" s="73">
        <v>88</v>
      </c>
      <c r="G15" s="73">
        <v>50</v>
      </c>
      <c r="H15" s="73">
        <v>15</v>
      </c>
      <c r="I15" s="73">
        <v>23</v>
      </c>
      <c r="J15" s="73">
        <v>5</v>
      </c>
      <c r="K15" s="73">
        <v>4151</v>
      </c>
    </row>
    <row r="16" spans="1:11" s="216" customFormat="1" ht="15" customHeight="1">
      <c r="A16" s="43"/>
      <c r="B16" s="43" t="s">
        <v>1034</v>
      </c>
      <c r="C16" s="151"/>
      <c r="D16" s="85">
        <f t="shared" si="1"/>
        <v>552</v>
      </c>
      <c r="E16" s="73">
        <v>337</v>
      </c>
      <c r="F16" s="73">
        <v>118</v>
      </c>
      <c r="G16" s="73">
        <v>51</v>
      </c>
      <c r="H16" s="73">
        <v>18</v>
      </c>
      <c r="I16" s="73">
        <v>26</v>
      </c>
      <c r="J16" s="73">
        <v>2</v>
      </c>
      <c r="K16" s="73">
        <v>5752</v>
      </c>
    </row>
    <row r="17" spans="1:11" s="216" customFormat="1" ht="15" customHeight="1">
      <c r="A17" s="43"/>
      <c r="B17" s="43" t="s">
        <v>1035</v>
      </c>
      <c r="C17" s="151"/>
      <c r="D17" s="85">
        <f t="shared" si="1"/>
        <v>241</v>
      </c>
      <c r="E17" s="73">
        <v>165</v>
      </c>
      <c r="F17" s="73">
        <v>43</v>
      </c>
      <c r="G17" s="73">
        <v>18</v>
      </c>
      <c r="H17" s="73">
        <v>5</v>
      </c>
      <c r="I17" s="73">
        <v>10</v>
      </c>
      <c r="J17" s="73" t="s">
        <v>1143</v>
      </c>
      <c r="K17" s="73">
        <v>1807</v>
      </c>
    </row>
    <row r="18" spans="1:11" s="216" customFormat="1" ht="15" customHeight="1">
      <c r="A18" s="43"/>
      <c r="B18" s="43" t="s">
        <v>1036</v>
      </c>
      <c r="C18" s="151"/>
      <c r="D18" s="85">
        <f t="shared" si="1"/>
        <v>301</v>
      </c>
      <c r="E18" s="73">
        <v>210</v>
      </c>
      <c r="F18" s="73">
        <v>43</v>
      </c>
      <c r="G18" s="73">
        <v>25</v>
      </c>
      <c r="H18" s="73">
        <v>6</v>
      </c>
      <c r="I18" s="73">
        <v>12</v>
      </c>
      <c r="J18" s="73">
        <v>5</v>
      </c>
      <c r="K18" s="73">
        <v>2201</v>
      </c>
    </row>
    <row r="19" spans="1:11" s="216" customFormat="1" ht="15" customHeight="1">
      <c r="A19" s="43"/>
      <c r="B19" s="43" t="s">
        <v>1037</v>
      </c>
      <c r="C19" s="151"/>
      <c r="D19" s="85">
        <f t="shared" si="1"/>
        <v>646</v>
      </c>
      <c r="E19" s="73">
        <v>410</v>
      </c>
      <c r="F19" s="73">
        <v>121</v>
      </c>
      <c r="G19" s="73">
        <v>71</v>
      </c>
      <c r="H19" s="73">
        <v>21</v>
      </c>
      <c r="I19" s="73">
        <v>19</v>
      </c>
      <c r="J19" s="73">
        <v>4</v>
      </c>
      <c r="K19" s="73">
        <v>4699</v>
      </c>
    </row>
    <row r="20" spans="1:11" s="216" customFormat="1" ht="15" customHeight="1">
      <c r="A20" s="43"/>
      <c r="B20" s="43" t="s">
        <v>1038</v>
      </c>
      <c r="C20" s="151"/>
      <c r="D20" s="85">
        <f t="shared" si="1"/>
        <v>253</v>
      </c>
      <c r="E20" s="73">
        <v>147</v>
      </c>
      <c r="F20" s="73">
        <v>50</v>
      </c>
      <c r="G20" s="73">
        <v>37</v>
      </c>
      <c r="H20" s="73">
        <v>9</v>
      </c>
      <c r="I20" s="73">
        <v>8</v>
      </c>
      <c r="J20" s="73">
        <v>2</v>
      </c>
      <c r="K20" s="73">
        <v>2431</v>
      </c>
    </row>
    <row r="21" spans="1:11" s="216" customFormat="1" ht="15" customHeight="1">
      <c r="A21" s="43"/>
      <c r="B21" s="43" t="s">
        <v>1039</v>
      </c>
      <c r="C21" s="151"/>
      <c r="D21" s="85">
        <f t="shared" si="1"/>
        <v>553</v>
      </c>
      <c r="E21" s="73">
        <v>323</v>
      </c>
      <c r="F21" s="73">
        <v>112</v>
      </c>
      <c r="G21" s="73">
        <v>72</v>
      </c>
      <c r="H21" s="73">
        <v>28</v>
      </c>
      <c r="I21" s="73">
        <v>16</v>
      </c>
      <c r="J21" s="73">
        <v>2</v>
      </c>
      <c r="K21" s="73">
        <v>3883</v>
      </c>
    </row>
    <row r="22" spans="1:11" s="216" customFormat="1" ht="15" customHeight="1">
      <c r="A22" s="43"/>
      <c r="B22" s="43" t="s">
        <v>1040</v>
      </c>
      <c r="C22" s="151"/>
      <c r="D22" s="85">
        <f t="shared" si="1"/>
        <v>499</v>
      </c>
      <c r="E22" s="73">
        <v>316</v>
      </c>
      <c r="F22" s="73">
        <v>85</v>
      </c>
      <c r="G22" s="73">
        <v>57</v>
      </c>
      <c r="H22" s="73">
        <v>15</v>
      </c>
      <c r="I22" s="73">
        <v>25</v>
      </c>
      <c r="J22" s="73">
        <v>1</v>
      </c>
      <c r="K22" s="73">
        <v>4385</v>
      </c>
    </row>
    <row r="23" spans="1:11" s="216" customFormat="1" ht="15" customHeight="1">
      <c r="A23" s="43"/>
      <c r="B23" s="43" t="s">
        <v>1041</v>
      </c>
      <c r="C23" s="151"/>
      <c r="D23" s="85">
        <f t="shared" si="1"/>
        <v>259</v>
      </c>
      <c r="E23" s="73">
        <v>177</v>
      </c>
      <c r="F23" s="73">
        <v>46</v>
      </c>
      <c r="G23" s="73">
        <v>24</v>
      </c>
      <c r="H23" s="73">
        <v>8</v>
      </c>
      <c r="I23" s="73">
        <v>4</v>
      </c>
      <c r="J23" s="73" t="s">
        <v>1143</v>
      </c>
      <c r="K23" s="73">
        <v>1355</v>
      </c>
    </row>
    <row r="24" spans="1:11" s="216" customFormat="1" ht="15" customHeight="1">
      <c r="A24" s="43"/>
      <c r="B24" s="43" t="s">
        <v>1042</v>
      </c>
      <c r="C24" s="151"/>
      <c r="D24" s="85">
        <f t="shared" si="1"/>
        <v>1032</v>
      </c>
      <c r="E24" s="73">
        <v>522</v>
      </c>
      <c r="F24" s="73">
        <v>236</v>
      </c>
      <c r="G24" s="73">
        <v>138</v>
      </c>
      <c r="H24" s="73">
        <v>47</v>
      </c>
      <c r="I24" s="73">
        <v>85</v>
      </c>
      <c r="J24" s="73">
        <v>4</v>
      </c>
      <c r="K24" s="73">
        <v>12466</v>
      </c>
    </row>
    <row r="25" spans="1:11" s="216" customFormat="1" ht="15" customHeight="1">
      <c r="A25" s="43"/>
      <c r="B25" s="43" t="s">
        <v>1043</v>
      </c>
      <c r="C25" s="151"/>
      <c r="D25" s="85">
        <f t="shared" si="1"/>
        <v>522</v>
      </c>
      <c r="E25" s="73">
        <v>266</v>
      </c>
      <c r="F25" s="73">
        <v>112</v>
      </c>
      <c r="G25" s="73">
        <v>77</v>
      </c>
      <c r="H25" s="73">
        <v>29</v>
      </c>
      <c r="I25" s="73">
        <v>37</v>
      </c>
      <c r="J25" s="73">
        <v>1</v>
      </c>
      <c r="K25" s="73">
        <v>5989</v>
      </c>
    </row>
    <row r="26" spans="1:11" s="216" customFormat="1" ht="15" customHeight="1">
      <c r="A26" s="43"/>
      <c r="B26" s="43" t="s">
        <v>1044</v>
      </c>
      <c r="C26" s="151"/>
      <c r="D26" s="85">
        <f t="shared" si="1"/>
        <v>350</v>
      </c>
      <c r="E26" s="73">
        <v>253</v>
      </c>
      <c r="F26" s="73">
        <v>56</v>
      </c>
      <c r="G26" s="73">
        <v>23</v>
      </c>
      <c r="H26" s="73">
        <v>9</v>
      </c>
      <c r="I26" s="73">
        <v>8</v>
      </c>
      <c r="J26" s="73">
        <v>1</v>
      </c>
      <c r="K26" s="73">
        <v>1826</v>
      </c>
    </row>
    <row r="27" spans="1:11" s="216" customFormat="1" ht="15" customHeight="1">
      <c r="A27" s="43"/>
      <c r="B27" s="43" t="s">
        <v>1045</v>
      </c>
      <c r="C27" s="151"/>
      <c r="D27" s="85">
        <f t="shared" si="1"/>
        <v>624</v>
      </c>
      <c r="E27" s="73">
        <v>405</v>
      </c>
      <c r="F27" s="73">
        <v>126</v>
      </c>
      <c r="G27" s="73">
        <v>58</v>
      </c>
      <c r="H27" s="73">
        <v>20</v>
      </c>
      <c r="I27" s="73">
        <v>14</v>
      </c>
      <c r="J27" s="73">
        <v>1</v>
      </c>
      <c r="K27" s="73">
        <v>4255</v>
      </c>
    </row>
    <row r="28" spans="1:11" s="216" customFormat="1" ht="15" customHeight="1">
      <c r="A28" s="43"/>
      <c r="B28" s="43" t="s">
        <v>1046</v>
      </c>
      <c r="C28" s="151"/>
      <c r="D28" s="85">
        <f t="shared" si="1"/>
        <v>301</v>
      </c>
      <c r="E28" s="73">
        <v>178</v>
      </c>
      <c r="F28" s="73">
        <v>59</v>
      </c>
      <c r="G28" s="73">
        <v>43</v>
      </c>
      <c r="H28" s="73">
        <v>10</v>
      </c>
      <c r="I28" s="73">
        <v>11</v>
      </c>
      <c r="J28" s="73" t="s">
        <v>1143</v>
      </c>
      <c r="K28" s="73">
        <v>2053</v>
      </c>
    </row>
    <row r="29" spans="1:11" s="216" customFormat="1" ht="15" customHeight="1">
      <c r="A29" s="43"/>
      <c r="B29" s="43" t="s">
        <v>1047</v>
      </c>
      <c r="C29" s="151"/>
      <c r="D29" s="85">
        <f t="shared" si="1"/>
        <v>197</v>
      </c>
      <c r="E29" s="73">
        <v>127</v>
      </c>
      <c r="F29" s="73">
        <v>32</v>
      </c>
      <c r="G29" s="73">
        <v>27</v>
      </c>
      <c r="H29" s="73">
        <v>7</v>
      </c>
      <c r="I29" s="73">
        <v>4</v>
      </c>
      <c r="J29" s="73" t="s">
        <v>1143</v>
      </c>
      <c r="K29" s="73">
        <v>1198</v>
      </c>
    </row>
    <row r="30" spans="1:11" s="216" customFormat="1" ht="15" customHeight="1">
      <c r="A30" s="43"/>
      <c r="B30" s="43" t="s">
        <v>1048</v>
      </c>
      <c r="C30" s="151"/>
      <c r="D30" s="85">
        <f t="shared" si="1"/>
        <v>453</v>
      </c>
      <c r="E30" s="73">
        <v>283</v>
      </c>
      <c r="F30" s="73">
        <v>91</v>
      </c>
      <c r="G30" s="73">
        <v>52</v>
      </c>
      <c r="H30" s="73">
        <v>10</v>
      </c>
      <c r="I30" s="73">
        <v>16</v>
      </c>
      <c r="J30" s="73">
        <v>1</v>
      </c>
      <c r="K30" s="73">
        <v>3170</v>
      </c>
    </row>
    <row r="31" spans="1:11" s="216" customFormat="1" ht="15" customHeight="1">
      <c r="A31" s="43"/>
      <c r="B31" s="43" t="s">
        <v>1049</v>
      </c>
      <c r="C31" s="151"/>
      <c r="D31" s="85">
        <f t="shared" si="1"/>
        <v>239</v>
      </c>
      <c r="E31" s="73">
        <v>150</v>
      </c>
      <c r="F31" s="73">
        <v>42</v>
      </c>
      <c r="G31" s="73">
        <v>25</v>
      </c>
      <c r="H31" s="73">
        <v>6</v>
      </c>
      <c r="I31" s="73">
        <v>15</v>
      </c>
      <c r="J31" s="73">
        <v>1</v>
      </c>
      <c r="K31" s="73">
        <v>3049</v>
      </c>
    </row>
    <row r="32" spans="1:11" s="216" customFormat="1" ht="15" customHeight="1">
      <c r="A32" s="43"/>
      <c r="B32" s="43" t="s">
        <v>1050</v>
      </c>
      <c r="C32" s="151"/>
      <c r="D32" s="85">
        <f t="shared" si="1"/>
        <v>394</v>
      </c>
      <c r="E32" s="73">
        <v>240</v>
      </c>
      <c r="F32" s="73">
        <v>63</v>
      </c>
      <c r="G32" s="73">
        <v>56</v>
      </c>
      <c r="H32" s="73">
        <v>12</v>
      </c>
      <c r="I32" s="73">
        <v>20</v>
      </c>
      <c r="J32" s="73">
        <v>3</v>
      </c>
      <c r="K32" s="73">
        <v>3015</v>
      </c>
    </row>
    <row r="33" spans="1:11" s="216" customFormat="1" ht="15" customHeight="1">
      <c r="A33" s="43"/>
      <c r="B33" s="43" t="s">
        <v>1051</v>
      </c>
      <c r="C33" s="151"/>
      <c r="D33" s="85">
        <f t="shared" si="1"/>
        <v>270</v>
      </c>
      <c r="E33" s="73">
        <v>170</v>
      </c>
      <c r="F33" s="73">
        <v>55</v>
      </c>
      <c r="G33" s="73">
        <v>37</v>
      </c>
      <c r="H33" s="73">
        <v>5</v>
      </c>
      <c r="I33" s="73">
        <v>3</v>
      </c>
      <c r="J33" s="73" t="s">
        <v>1143</v>
      </c>
      <c r="K33" s="73">
        <v>1474</v>
      </c>
    </row>
    <row r="34" spans="1:11" s="216" customFormat="1" ht="15" customHeight="1">
      <c r="A34" s="43"/>
      <c r="B34" s="43" t="s">
        <v>1052</v>
      </c>
      <c r="C34" s="151"/>
      <c r="D34" s="85">
        <f t="shared" si="1"/>
        <v>92</v>
      </c>
      <c r="E34" s="73">
        <v>63</v>
      </c>
      <c r="F34" s="73">
        <v>17</v>
      </c>
      <c r="G34" s="73">
        <v>6</v>
      </c>
      <c r="H34" s="73">
        <v>3</v>
      </c>
      <c r="I34" s="73">
        <v>3</v>
      </c>
      <c r="J34" s="73" t="s">
        <v>1143</v>
      </c>
      <c r="K34" s="73">
        <v>566</v>
      </c>
    </row>
    <row r="35" spans="1:11" s="216" customFormat="1" ht="15" customHeight="1">
      <c r="A35" s="43"/>
      <c r="B35" s="43" t="s">
        <v>1053</v>
      </c>
      <c r="C35" s="151"/>
      <c r="D35" s="85">
        <f t="shared" si="1"/>
        <v>217</v>
      </c>
      <c r="E35" s="73">
        <v>149</v>
      </c>
      <c r="F35" s="73">
        <v>34</v>
      </c>
      <c r="G35" s="73">
        <v>20</v>
      </c>
      <c r="H35" s="73">
        <v>11</v>
      </c>
      <c r="I35" s="73">
        <v>3</v>
      </c>
      <c r="J35" s="73" t="s">
        <v>1143</v>
      </c>
      <c r="K35" s="73">
        <v>1216</v>
      </c>
    </row>
    <row r="36" spans="1:11" s="216" customFormat="1" ht="15" customHeight="1">
      <c r="A36" s="43"/>
      <c r="B36" s="43" t="s">
        <v>1054</v>
      </c>
      <c r="C36" s="151"/>
      <c r="D36" s="85">
        <f t="shared" si="1"/>
        <v>188</v>
      </c>
      <c r="E36" s="73">
        <v>126</v>
      </c>
      <c r="F36" s="73">
        <v>34</v>
      </c>
      <c r="G36" s="73">
        <v>20</v>
      </c>
      <c r="H36" s="73">
        <v>6</v>
      </c>
      <c r="I36" s="73">
        <v>2</v>
      </c>
      <c r="J36" s="73" t="s">
        <v>1143</v>
      </c>
      <c r="K36" s="73">
        <v>1035</v>
      </c>
    </row>
    <row r="37" spans="1:11" s="216" customFormat="1" ht="15" customHeight="1">
      <c r="A37" s="43"/>
      <c r="B37" s="43" t="s">
        <v>1055</v>
      </c>
      <c r="C37" s="151"/>
      <c r="D37" s="85">
        <f t="shared" si="1"/>
        <v>520</v>
      </c>
      <c r="E37" s="73">
        <v>306</v>
      </c>
      <c r="F37" s="73">
        <v>91</v>
      </c>
      <c r="G37" s="73">
        <v>64</v>
      </c>
      <c r="H37" s="73">
        <v>30</v>
      </c>
      <c r="I37" s="73">
        <v>27</v>
      </c>
      <c r="J37" s="73">
        <v>2</v>
      </c>
      <c r="K37" s="73">
        <v>7810</v>
      </c>
    </row>
    <row r="38" spans="1:11" s="216" customFormat="1" ht="15" customHeight="1">
      <c r="A38" s="43"/>
      <c r="B38" s="43" t="s">
        <v>1056</v>
      </c>
      <c r="C38" s="151"/>
      <c r="D38" s="85">
        <f t="shared" si="1"/>
        <v>74</v>
      </c>
      <c r="E38" s="73">
        <v>43</v>
      </c>
      <c r="F38" s="73">
        <v>13</v>
      </c>
      <c r="G38" s="73">
        <v>9</v>
      </c>
      <c r="H38" s="73">
        <v>3</v>
      </c>
      <c r="I38" s="73">
        <v>5</v>
      </c>
      <c r="J38" s="73">
        <v>1</v>
      </c>
      <c r="K38" s="73">
        <v>684</v>
      </c>
    </row>
    <row r="39" spans="1:11" s="216" customFormat="1" ht="15" customHeight="1">
      <c r="A39" s="43"/>
      <c r="B39" s="43" t="s">
        <v>1057</v>
      </c>
      <c r="C39" s="151"/>
      <c r="D39" s="85">
        <f t="shared" si="1"/>
        <v>865</v>
      </c>
      <c r="E39" s="73">
        <v>454</v>
      </c>
      <c r="F39" s="73">
        <v>168</v>
      </c>
      <c r="G39" s="73">
        <v>132</v>
      </c>
      <c r="H39" s="73">
        <v>48</v>
      </c>
      <c r="I39" s="73">
        <v>58</v>
      </c>
      <c r="J39" s="73">
        <v>5</v>
      </c>
      <c r="K39" s="73">
        <v>9470</v>
      </c>
    </row>
    <row r="40" spans="1:11" s="216" customFormat="1" ht="15" customHeight="1">
      <c r="A40" s="43"/>
      <c r="B40" s="43" t="s">
        <v>1058</v>
      </c>
      <c r="C40" s="151"/>
      <c r="D40" s="85">
        <f t="shared" si="1"/>
        <v>579</v>
      </c>
      <c r="E40" s="73">
        <v>289</v>
      </c>
      <c r="F40" s="73">
        <v>125</v>
      </c>
      <c r="G40" s="73">
        <v>80</v>
      </c>
      <c r="H40" s="73">
        <v>27</v>
      </c>
      <c r="I40" s="73">
        <v>56</v>
      </c>
      <c r="J40" s="73">
        <v>2</v>
      </c>
      <c r="K40" s="73">
        <v>6886</v>
      </c>
    </row>
    <row r="41" spans="1:11" s="216" customFormat="1" ht="15" customHeight="1">
      <c r="A41" s="43"/>
      <c r="B41" s="43" t="s">
        <v>1059</v>
      </c>
      <c r="C41" s="151"/>
      <c r="D41" s="85">
        <f t="shared" si="1"/>
        <v>252</v>
      </c>
      <c r="E41" s="73">
        <v>176</v>
      </c>
      <c r="F41" s="73">
        <v>46</v>
      </c>
      <c r="G41" s="73">
        <v>19</v>
      </c>
      <c r="H41" s="73">
        <v>4</v>
      </c>
      <c r="I41" s="73">
        <v>7</v>
      </c>
      <c r="J41" s="73" t="s">
        <v>1143</v>
      </c>
      <c r="K41" s="73">
        <v>1604</v>
      </c>
    </row>
    <row r="42" spans="1:11" s="216" customFormat="1" ht="15" customHeight="1">
      <c r="A42" s="43"/>
      <c r="B42" s="43" t="s">
        <v>1060</v>
      </c>
      <c r="C42" s="151"/>
      <c r="D42" s="85">
        <f t="shared" si="1"/>
        <v>283</v>
      </c>
      <c r="E42" s="73">
        <v>169</v>
      </c>
      <c r="F42" s="73">
        <v>60</v>
      </c>
      <c r="G42" s="73">
        <v>30</v>
      </c>
      <c r="H42" s="73">
        <v>9</v>
      </c>
      <c r="I42" s="73">
        <v>15</v>
      </c>
      <c r="J42" s="73" t="s">
        <v>1143</v>
      </c>
      <c r="K42" s="73">
        <v>2692</v>
      </c>
    </row>
    <row r="43" spans="1:11" s="216" customFormat="1" ht="15" customHeight="1">
      <c r="A43" s="43"/>
      <c r="B43" s="43" t="s">
        <v>1061</v>
      </c>
      <c r="C43" s="151"/>
      <c r="D43" s="85">
        <f t="shared" si="1"/>
        <v>904</v>
      </c>
      <c r="E43" s="73">
        <v>423</v>
      </c>
      <c r="F43" s="73">
        <v>208</v>
      </c>
      <c r="G43" s="73">
        <v>137</v>
      </c>
      <c r="H43" s="73">
        <v>50</v>
      </c>
      <c r="I43" s="216">
        <v>80</v>
      </c>
      <c r="J43" s="73">
        <v>6</v>
      </c>
      <c r="K43" s="73">
        <v>10532</v>
      </c>
    </row>
    <row r="44" spans="1:11" s="216" customFormat="1" ht="15" customHeight="1">
      <c r="A44" s="43"/>
      <c r="B44" s="43" t="s">
        <v>1062</v>
      </c>
      <c r="C44" s="151"/>
      <c r="D44" s="85">
        <f t="shared" si="1"/>
        <v>222</v>
      </c>
      <c r="E44" s="73">
        <v>159</v>
      </c>
      <c r="F44" s="73">
        <v>35</v>
      </c>
      <c r="G44" s="73">
        <v>18</v>
      </c>
      <c r="H44" s="73">
        <v>4</v>
      </c>
      <c r="I44" s="73">
        <v>5</v>
      </c>
      <c r="J44" s="73">
        <v>1</v>
      </c>
      <c r="K44" s="73">
        <v>1167</v>
      </c>
    </row>
    <row r="45" spans="1:11" s="216" customFormat="1" ht="15" customHeight="1">
      <c r="A45" s="43"/>
      <c r="B45" s="43" t="s">
        <v>1063</v>
      </c>
      <c r="C45" s="151"/>
      <c r="D45" s="85">
        <f t="shared" si="1"/>
        <v>457</v>
      </c>
      <c r="E45" s="73">
        <v>304</v>
      </c>
      <c r="F45" s="73">
        <v>76</v>
      </c>
      <c r="G45" s="73">
        <v>39</v>
      </c>
      <c r="H45" s="73">
        <v>15</v>
      </c>
      <c r="I45" s="73">
        <v>22</v>
      </c>
      <c r="J45" s="73">
        <v>1</v>
      </c>
      <c r="K45" s="73">
        <v>3200</v>
      </c>
    </row>
    <row r="46" spans="1:11" s="216" customFormat="1" ht="15" customHeight="1">
      <c r="A46" s="43"/>
      <c r="B46" s="43" t="s">
        <v>1064</v>
      </c>
      <c r="C46" s="151"/>
      <c r="D46" s="85">
        <f t="shared" si="1"/>
        <v>797</v>
      </c>
      <c r="E46" s="73">
        <v>462</v>
      </c>
      <c r="F46" s="73">
        <v>171</v>
      </c>
      <c r="G46" s="73">
        <v>88</v>
      </c>
      <c r="H46" s="73">
        <v>38</v>
      </c>
      <c r="I46" s="73">
        <v>35</v>
      </c>
      <c r="J46" s="73">
        <v>3</v>
      </c>
      <c r="K46" s="73">
        <v>6708</v>
      </c>
    </row>
    <row r="47" spans="1:11" s="216" customFormat="1" ht="15" customHeight="1">
      <c r="A47" s="43"/>
      <c r="B47" s="43" t="s">
        <v>1065</v>
      </c>
      <c r="C47" s="151"/>
      <c r="D47" s="85">
        <f t="shared" si="1"/>
        <v>251</v>
      </c>
      <c r="E47" s="73">
        <v>135</v>
      </c>
      <c r="F47" s="73">
        <v>52</v>
      </c>
      <c r="G47" s="73">
        <v>35</v>
      </c>
      <c r="H47" s="73">
        <v>14</v>
      </c>
      <c r="I47" s="73">
        <v>10</v>
      </c>
      <c r="J47" s="73">
        <v>5</v>
      </c>
      <c r="K47" s="73">
        <v>2305</v>
      </c>
    </row>
    <row r="48" spans="1:11" s="216" customFormat="1" ht="15" customHeight="1">
      <c r="A48" s="43"/>
      <c r="B48" s="43" t="s">
        <v>1066</v>
      </c>
      <c r="C48" s="151"/>
      <c r="D48" s="85">
        <f t="shared" si="1"/>
        <v>262</v>
      </c>
      <c r="E48" s="73">
        <v>163</v>
      </c>
      <c r="F48" s="73">
        <v>49</v>
      </c>
      <c r="G48" s="73">
        <v>26</v>
      </c>
      <c r="H48" s="73">
        <v>12</v>
      </c>
      <c r="I48" s="73">
        <v>11</v>
      </c>
      <c r="J48" s="73">
        <v>1</v>
      </c>
      <c r="K48" s="73">
        <v>2503</v>
      </c>
    </row>
    <row r="49" spans="1:11" s="216" customFormat="1" ht="15" customHeight="1">
      <c r="A49" s="43"/>
      <c r="B49" s="43" t="s">
        <v>1067</v>
      </c>
      <c r="C49" s="151"/>
      <c r="D49" s="85">
        <f t="shared" si="1"/>
        <v>123</v>
      </c>
      <c r="E49" s="73">
        <v>79</v>
      </c>
      <c r="F49" s="73">
        <v>27</v>
      </c>
      <c r="G49" s="73">
        <v>7</v>
      </c>
      <c r="H49" s="73">
        <v>4</v>
      </c>
      <c r="I49" s="73">
        <v>6</v>
      </c>
      <c r="J49" s="73" t="s">
        <v>1143</v>
      </c>
      <c r="K49" s="73">
        <v>844</v>
      </c>
    </row>
    <row r="50" spans="1:11" s="216" customFormat="1" ht="15" customHeight="1">
      <c r="A50" s="43"/>
      <c r="B50" s="43" t="s">
        <v>1068</v>
      </c>
      <c r="C50" s="151"/>
      <c r="D50" s="85">
        <f t="shared" si="1"/>
        <v>136</v>
      </c>
      <c r="E50" s="73">
        <v>78</v>
      </c>
      <c r="F50" s="73">
        <v>23</v>
      </c>
      <c r="G50" s="73">
        <v>21</v>
      </c>
      <c r="H50" s="73">
        <v>2</v>
      </c>
      <c r="I50" s="73">
        <v>12</v>
      </c>
      <c r="J50" s="73" t="s">
        <v>1143</v>
      </c>
      <c r="K50" s="73">
        <v>1423</v>
      </c>
    </row>
    <row r="51" spans="1:11" s="216" customFormat="1" ht="15" customHeight="1">
      <c r="A51" s="43"/>
      <c r="B51" s="43" t="s">
        <v>1109</v>
      </c>
      <c r="C51" s="151"/>
      <c r="D51" s="85">
        <f t="shared" si="1"/>
        <v>116</v>
      </c>
      <c r="E51" s="73">
        <v>66</v>
      </c>
      <c r="F51" s="73">
        <v>25</v>
      </c>
      <c r="G51" s="73">
        <v>14</v>
      </c>
      <c r="H51" s="73">
        <v>2</v>
      </c>
      <c r="I51" s="73">
        <v>8</v>
      </c>
      <c r="J51" s="73">
        <v>1</v>
      </c>
      <c r="K51" s="73">
        <v>1051</v>
      </c>
    </row>
    <row r="52" spans="1:11" s="216" customFormat="1" ht="15" customHeight="1">
      <c r="A52" s="43"/>
      <c r="B52" s="43" t="s">
        <v>1069</v>
      </c>
      <c r="C52" s="151"/>
      <c r="D52" s="85">
        <f t="shared" si="1"/>
        <v>218</v>
      </c>
      <c r="E52" s="73">
        <v>109</v>
      </c>
      <c r="F52" s="73">
        <v>52</v>
      </c>
      <c r="G52" s="73">
        <v>35</v>
      </c>
      <c r="H52" s="73">
        <v>12</v>
      </c>
      <c r="I52" s="73">
        <v>10</v>
      </c>
      <c r="J52" s="73" t="s">
        <v>1143</v>
      </c>
      <c r="K52" s="112">
        <v>2086</v>
      </c>
    </row>
    <row r="53" spans="1:11" s="216" customFormat="1" ht="15" customHeight="1">
      <c r="A53" s="43"/>
      <c r="B53" s="43" t="s">
        <v>1070</v>
      </c>
      <c r="C53" s="151"/>
      <c r="D53" s="85">
        <f t="shared" si="1"/>
        <v>310</v>
      </c>
      <c r="E53" s="73">
        <v>183</v>
      </c>
      <c r="F53" s="73">
        <v>66</v>
      </c>
      <c r="G53" s="73">
        <v>39</v>
      </c>
      <c r="H53" s="73">
        <v>13</v>
      </c>
      <c r="I53" s="73">
        <v>9</v>
      </c>
      <c r="J53" s="73" t="s">
        <v>1143</v>
      </c>
      <c r="K53" s="112">
        <v>2386</v>
      </c>
    </row>
    <row r="54" spans="1:11" s="216" customFormat="1" ht="15" customHeight="1">
      <c r="A54" s="43"/>
      <c r="B54" s="43" t="s">
        <v>1071</v>
      </c>
      <c r="C54" s="151"/>
      <c r="D54" s="85">
        <f t="shared" si="1"/>
        <v>112</v>
      </c>
      <c r="E54" s="73">
        <v>65</v>
      </c>
      <c r="F54" s="73">
        <v>23</v>
      </c>
      <c r="G54" s="73">
        <v>10</v>
      </c>
      <c r="H54" s="73">
        <v>7</v>
      </c>
      <c r="I54" s="73">
        <v>7</v>
      </c>
      <c r="J54" s="73" t="s">
        <v>1143</v>
      </c>
      <c r="K54" s="112">
        <v>1015</v>
      </c>
    </row>
    <row r="55" spans="1:11" s="216" customFormat="1" ht="15" customHeight="1">
      <c r="A55" s="43"/>
      <c r="B55" s="43" t="s">
        <v>1072</v>
      </c>
      <c r="C55" s="151"/>
      <c r="D55" s="85">
        <f t="shared" si="1"/>
        <v>101</v>
      </c>
      <c r="E55" s="73">
        <v>61</v>
      </c>
      <c r="F55" s="73">
        <v>17</v>
      </c>
      <c r="G55" s="73">
        <v>13</v>
      </c>
      <c r="H55" s="73">
        <v>5</v>
      </c>
      <c r="I55" s="73">
        <v>5</v>
      </c>
      <c r="J55" s="73" t="s">
        <v>1143</v>
      </c>
      <c r="K55" s="112">
        <v>806</v>
      </c>
    </row>
    <row r="56" spans="1:11" s="216" customFormat="1" ht="15" customHeight="1">
      <c r="A56" s="43"/>
      <c r="B56" s="43" t="s">
        <v>1100</v>
      </c>
      <c r="C56" s="151"/>
      <c r="D56" s="85">
        <f t="shared" si="1"/>
        <v>878</v>
      </c>
      <c r="E56" s="76">
        <v>429</v>
      </c>
      <c r="F56" s="76">
        <v>179</v>
      </c>
      <c r="G56" s="76">
        <v>136</v>
      </c>
      <c r="H56" s="76">
        <v>46</v>
      </c>
      <c r="I56" s="73">
        <v>81</v>
      </c>
      <c r="J56" s="76">
        <v>7</v>
      </c>
      <c r="K56" s="17">
        <v>10995</v>
      </c>
    </row>
    <row r="57" spans="1:11" s="216" customFormat="1" ht="4.5" customHeight="1" thickBot="1">
      <c r="A57" s="217"/>
      <c r="B57" s="217"/>
      <c r="C57" s="225"/>
      <c r="D57" s="218"/>
      <c r="E57" s="91"/>
      <c r="F57" s="91"/>
      <c r="G57" s="91"/>
      <c r="H57" s="91"/>
      <c r="I57" s="91"/>
      <c r="J57" s="91"/>
      <c r="K57" s="89"/>
    </row>
    <row r="58" spans="1:10" s="216" customFormat="1" ht="13.5">
      <c r="A58" s="27" t="s">
        <v>1281</v>
      </c>
      <c r="B58" s="43"/>
      <c r="C58" s="220"/>
      <c r="D58" s="36"/>
      <c r="E58" s="32"/>
      <c r="F58" s="32"/>
      <c r="G58" s="32"/>
      <c r="H58" s="32"/>
      <c r="I58" s="32"/>
      <c r="J58" s="32"/>
    </row>
    <row r="59" spans="1:10" s="216" customFormat="1" ht="13.5">
      <c r="A59" s="43"/>
      <c r="B59" s="43"/>
      <c r="C59" s="220"/>
      <c r="D59" s="32"/>
      <c r="E59" s="32"/>
      <c r="F59" s="32"/>
      <c r="G59" s="32"/>
      <c r="H59" s="32"/>
      <c r="I59" s="32"/>
      <c r="J59" s="32"/>
    </row>
    <row r="60" spans="1:10" s="216" customFormat="1" ht="13.5">
      <c r="A60" s="43"/>
      <c r="B60" s="43"/>
      <c r="C60" s="220"/>
      <c r="D60" s="331"/>
      <c r="E60" s="32"/>
      <c r="F60" s="32"/>
      <c r="G60" s="32"/>
      <c r="H60" s="32"/>
      <c r="I60" s="32"/>
      <c r="J60" s="32"/>
    </row>
    <row r="61" spans="1:10" s="216" customFormat="1" ht="13.5">
      <c r="A61" s="43"/>
      <c r="B61" s="43"/>
      <c r="C61" s="220"/>
      <c r="D61" s="32"/>
      <c r="E61" s="32"/>
      <c r="F61" s="32"/>
      <c r="G61" s="32"/>
      <c r="H61" s="32"/>
      <c r="I61" s="32"/>
      <c r="J61" s="32"/>
    </row>
    <row r="62" spans="1:10" s="216" customFormat="1" ht="13.5">
      <c r="A62" s="43"/>
      <c r="B62" s="43"/>
      <c r="C62" s="220"/>
      <c r="D62" s="32"/>
      <c r="E62" s="32"/>
      <c r="F62" s="32"/>
      <c r="G62" s="32"/>
      <c r="H62" s="32"/>
      <c r="I62" s="32"/>
      <c r="J62" s="32"/>
    </row>
    <row r="63" spans="1:10" s="216" customFormat="1" ht="13.5">
      <c r="A63" s="43"/>
      <c r="B63" s="43"/>
      <c r="C63" s="220"/>
      <c r="D63" s="32"/>
      <c r="E63" s="32"/>
      <c r="F63" s="32"/>
      <c r="G63" s="32"/>
      <c r="H63" s="32"/>
      <c r="I63" s="32"/>
      <c r="J63" s="32"/>
    </row>
    <row r="64" spans="1:10" s="216" customFormat="1" ht="13.5">
      <c r="A64" s="43"/>
      <c r="B64" s="43"/>
      <c r="C64" s="220"/>
      <c r="D64" s="32"/>
      <c r="E64" s="32"/>
      <c r="F64" s="32"/>
      <c r="G64" s="32"/>
      <c r="H64" s="32"/>
      <c r="I64" s="32"/>
      <c r="J64" s="32"/>
    </row>
    <row r="65" spans="1:10" s="216" customFormat="1" ht="13.5">
      <c r="A65" s="43"/>
      <c r="B65" s="43"/>
      <c r="C65" s="220"/>
      <c r="D65" s="32"/>
      <c r="E65" s="32"/>
      <c r="F65" s="32"/>
      <c r="G65" s="32"/>
      <c r="H65" s="32"/>
      <c r="I65" s="32"/>
      <c r="J65" s="32"/>
    </row>
    <row r="66" spans="1:10" s="216" customFormat="1" ht="13.5">
      <c r="A66" s="43"/>
      <c r="B66" s="43"/>
      <c r="C66" s="220"/>
      <c r="D66" s="32"/>
      <c r="E66" s="32"/>
      <c r="F66" s="32"/>
      <c r="G66" s="32"/>
      <c r="H66" s="32"/>
      <c r="I66" s="32"/>
      <c r="J66" s="32"/>
    </row>
    <row r="67" spans="1:10" s="216" customFormat="1" ht="13.5">
      <c r="A67" s="43"/>
      <c r="B67" s="43"/>
      <c r="C67" s="220"/>
      <c r="D67" s="32"/>
      <c r="E67" s="32"/>
      <c r="F67" s="32"/>
      <c r="G67" s="32"/>
      <c r="H67" s="32"/>
      <c r="I67" s="32"/>
      <c r="J67" s="32"/>
    </row>
    <row r="68" spans="1:10" s="216" customFormat="1" ht="13.5">
      <c r="A68" s="43"/>
      <c r="B68" s="43"/>
      <c r="C68" s="220"/>
      <c r="D68" s="32"/>
      <c r="E68" s="32"/>
      <c r="F68" s="32"/>
      <c r="G68" s="32"/>
      <c r="H68" s="32"/>
      <c r="I68" s="32"/>
      <c r="J68" s="32"/>
    </row>
    <row r="69" spans="1:10" s="216" customFormat="1" ht="13.5">
      <c r="A69" s="43"/>
      <c r="B69" s="43"/>
      <c r="C69" s="220"/>
      <c r="D69" s="32"/>
      <c r="E69" s="32"/>
      <c r="F69" s="32"/>
      <c r="G69" s="32"/>
      <c r="H69" s="32"/>
      <c r="I69" s="32"/>
      <c r="J69" s="32"/>
    </row>
    <row r="70" spans="1:10" s="216" customFormat="1" ht="13.5">
      <c r="A70" s="43"/>
      <c r="B70" s="43"/>
      <c r="C70" s="220"/>
      <c r="D70" s="32"/>
      <c r="E70" s="32"/>
      <c r="F70" s="32"/>
      <c r="G70" s="32"/>
      <c r="H70" s="32"/>
      <c r="I70" s="32"/>
      <c r="J70" s="32"/>
    </row>
    <row r="71" spans="1:10" s="216" customFormat="1" ht="13.5">
      <c r="A71" s="43"/>
      <c r="B71" s="43"/>
      <c r="C71" s="220"/>
      <c r="D71" s="32"/>
      <c r="E71" s="32"/>
      <c r="F71" s="32"/>
      <c r="G71" s="32"/>
      <c r="H71" s="32"/>
      <c r="I71" s="32"/>
      <c r="J71" s="32"/>
    </row>
    <row r="72" spans="1:10" s="216" customFormat="1" ht="13.5">
      <c r="A72" s="43"/>
      <c r="B72" s="43"/>
      <c r="C72" s="220"/>
      <c r="D72" s="32"/>
      <c r="E72" s="32"/>
      <c r="F72" s="32"/>
      <c r="G72" s="32"/>
      <c r="H72" s="32"/>
      <c r="I72" s="32"/>
      <c r="J72" s="32"/>
    </row>
    <row r="73" spans="1:10" s="216" customFormat="1" ht="13.5">
      <c r="A73" s="43"/>
      <c r="B73" s="43"/>
      <c r="C73" s="220"/>
      <c r="D73" s="32"/>
      <c r="E73" s="32"/>
      <c r="F73" s="32"/>
      <c r="G73" s="32"/>
      <c r="H73" s="32"/>
      <c r="I73" s="32"/>
      <c r="J73" s="32"/>
    </row>
    <row r="74" spans="1:10" s="216" customFormat="1" ht="13.5">
      <c r="A74" s="43"/>
      <c r="B74" s="43"/>
      <c r="C74" s="220"/>
      <c r="D74" s="32"/>
      <c r="E74" s="32"/>
      <c r="F74" s="32"/>
      <c r="G74" s="32"/>
      <c r="H74" s="32"/>
      <c r="I74" s="32"/>
      <c r="J74" s="32"/>
    </row>
    <row r="75" spans="1:10" s="216" customFormat="1" ht="13.5">
      <c r="A75" s="43"/>
      <c r="B75" s="43"/>
      <c r="C75" s="220"/>
      <c r="D75" s="32"/>
      <c r="E75" s="32"/>
      <c r="F75" s="32"/>
      <c r="G75" s="32"/>
      <c r="H75" s="32"/>
      <c r="I75" s="32"/>
      <c r="J75" s="32"/>
    </row>
    <row r="76" spans="1:10" s="216" customFormat="1" ht="13.5">
      <c r="A76" s="43"/>
      <c r="B76" s="43"/>
      <c r="C76" s="220"/>
      <c r="D76" s="32"/>
      <c r="E76" s="32"/>
      <c r="F76" s="32"/>
      <c r="G76" s="32"/>
      <c r="H76" s="32"/>
      <c r="I76" s="32"/>
      <c r="J76" s="32"/>
    </row>
    <row r="77" spans="1:10" s="216" customFormat="1" ht="13.5">
      <c r="A77" s="43"/>
      <c r="B77" s="43"/>
      <c r="C77" s="220"/>
      <c r="D77" s="32"/>
      <c r="E77" s="32"/>
      <c r="F77" s="32"/>
      <c r="G77" s="32"/>
      <c r="H77" s="32"/>
      <c r="I77" s="32"/>
      <c r="J77" s="32"/>
    </row>
    <row r="78" spans="1:10" s="216" customFormat="1" ht="13.5">
      <c r="A78" s="43"/>
      <c r="B78" s="43"/>
      <c r="C78" s="220"/>
      <c r="D78" s="32"/>
      <c r="E78" s="32"/>
      <c r="F78" s="32"/>
      <c r="G78" s="32"/>
      <c r="H78" s="32"/>
      <c r="I78" s="32"/>
      <c r="J78" s="32"/>
    </row>
    <row r="79" spans="1:10" s="216" customFormat="1" ht="13.5">
      <c r="A79" s="43"/>
      <c r="B79" s="43"/>
      <c r="C79" s="220"/>
      <c r="D79" s="32"/>
      <c r="E79" s="32"/>
      <c r="F79" s="32"/>
      <c r="G79" s="32"/>
      <c r="H79" s="32"/>
      <c r="I79" s="32"/>
      <c r="J79" s="32"/>
    </row>
    <row r="80" spans="1:10" s="216" customFormat="1" ht="13.5">
      <c r="A80" s="43"/>
      <c r="B80" s="43"/>
      <c r="C80" s="220"/>
      <c r="D80" s="32"/>
      <c r="E80" s="32"/>
      <c r="F80" s="32"/>
      <c r="G80" s="32"/>
      <c r="H80" s="32"/>
      <c r="I80" s="32"/>
      <c r="J80" s="32"/>
    </row>
    <row r="81" spans="1:10" s="216" customFormat="1" ht="13.5">
      <c r="A81" s="43"/>
      <c r="B81" s="43"/>
      <c r="C81" s="220"/>
      <c r="D81" s="32"/>
      <c r="E81" s="32"/>
      <c r="F81" s="32"/>
      <c r="G81" s="32"/>
      <c r="H81" s="32"/>
      <c r="I81" s="32"/>
      <c r="J81" s="32"/>
    </row>
    <row r="82" spans="1:2" ht="13.5">
      <c r="A82" s="209"/>
      <c r="B82" s="209"/>
    </row>
    <row r="83" spans="1:2" ht="13.5">
      <c r="A83" s="209"/>
      <c r="B83" s="209"/>
    </row>
    <row r="84" spans="1:2" ht="13.5">
      <c r="A84" s="209"/>
      <c r="B84" s="209"/>
    </row>
    <row r="85" spans="1:2" ht="13.5">
      <c r="A85" s="209"/>
      <c r="B85" s="209"/>
    </row>
    <row r="86" spans="1:2" ht="13.5">
      <c r="A86" s="209"/>
      <c r="B86" s="209"/>
    </row>
    <row r="87" spans="1:2" ht="13.5">
      <c r="A87" s="209"/>
      <c r="B87" s="209"/>
    </row>
    <row r="88" spans="1:2" ht="13.5">
      <c r="A88" s="209"/>
      <c r="B88" s="209"/>
    </row>
    <row r="89" spans="1:2" ht="13.5">
      <c r="A89" s="209"/>
      <c r="B89" s="209"/>
    </row>
    <row r="90" spans="1:2" ht="13.5">
      <c r="A90" s="209"/>
      <c r="B90" s="209"/>
    </row>
    <row r="91" spans="1:2" ht="13.5">
      <c r="A91" s="209"/>
      <c r="B91" s="209"/>
    </row>
    <row r="92" spans="1:2" ht="13.5">
      <c r="A92" s="209"/>
      <c r="B92" s="209"/>
    </row>
    <row r="93" spans="1:2" ht="13.5">
      <c r="A93" s="209"/>
      <c r="B93" s="209"/>
    </row>
    <row r="94" spans="1:2" ht="13.5">
      <c r="A94" s="209"/>
      <c r="B94" s="209"/>
    </row>
    <row r="95" spans="1:2" ht="13.5">
      <c r="A95" s="209"/>
      <c r="B95" s="209"/>
    </row>
    <row r="96" spans="1:2" ht="13.5">
      <c r="A96" s="209"/>
      <c r="B96" s="209"/>
    </row>
    <row r="97" spans="1:2" ht="13.5">
      <c r="A97" s="209"/>
      <c r="B97" s="209"/>
    </row>
    <row r="98" spans="1:2" ht="13.5">
      <c r="A98" s="209"/>
      <c r="B98" s="209"/>
    </row>
    <row r="99" spans="1:2" ht="13.5">
      <c r="A99" s="209"/>
      <c r="B99" s="209"/>
    </row>
    <row r="100" spans="1:2" ht="13.5">
      <c r="A100" s="209"/>
      <c r="B100" s="209"/>
    </row>
    <row r="101" spans="1:2" ht="13.5">
      <c r="A101" s="209"/>
      <c r="B101" s="209"/>
    </row>
    <row r="102" spans="1:2" ht="13.5">
      <c r="A102" s="209"/>
      <c r="B102" s="209"/>
    </row>
    <row r="103" spans="1:2" ht="13.5">
      <c r="A103" s="209"/>
      <c r="B103" s="209"/>
    </row>
    <row r="104" spans="1:2" ht="13.5">
      <c r="A104" s="209"/>
      <c r="B104" s="209"/>
    </row>
    <row r="105" spans="1:2" ht="13.5">
      <c r="A105" s="209"/>
      <c r="B105" s="209"/>
    </row>
    <row r="106" spans="1:2" ht="13.5">
      <c r="A106" s="209"/>
      <c r="B106" s="209"/>
    </row>
    <row r="107" spans="1:2" ht="13.5">
      <c r="A107" s="209"/>
      <c r="B107" s="209"/>
    </row>
    <row r="108" spans="1:2" ht="13.5">
      <c r="A108" s="209"/>
      <c r="B108" s="209"/>
    </row>
    <row r="109" spans="1:2" ht="13.5">
      <c r="A109" s="209"/>
      <c r="B109" s="209"/>
    </row>
    <row r="110" spans="1:2" ht="13.5">
      <c r="A110" s="209"/>
      <c r="B110" s="209"/>
    </row>
    <row r="111" spans="1:2" ht="13.5">
      <c r="A111" s="209"/>
      <c r="B111" s="209"/>
    </row>
    <row r="112" spans="1:2" ht="13.5">
      <c r="A112" s="209"/>
      <c r="B112" s="209"/>
    </row>
    <row r="113" spans="1:2" ht="13.5">
      <c r="A113" s="209"/>
      <c r="B113" s="209"/>
    </row>
    <row r="114" spans="1:2" ht="13.5">
      <c r="A114" s="209"/>
      <c r="B114" s="209"/>
    </row>
    <row r="115" spans="1:2" ht="13.5">
      <c r="A115" s="209"/>
      <c r="B115" s="209"/>
    </row>
    <row r="116" spans="1:2" ht="13.5">
      <c r="A116" s="209"/>
      <c r="B116" s="209"/>
    </row>
    <row r="117" spans="1:2" ht="13.5">
      <c r="A117" s="209"/>
      <c r="B117" s="209"/>
    </row>
    <row r="118" spans="1:2" ht="13.5">
      <c r="A118" s="209"/>
      <c r="B118" s="209"/>
    </row>
    <row r="119" spans="1:2" ht="13.5">
      <c r="A119" s="209"/>
      <c r="B119" s="209"/>
    </row>
    <row r="120" spans="1:2" ht="13.5">
      <c r="A120" s="209"/>
      <c r="B120" s="209"/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.25" style="147" customWidth="1"/>
    <col min="2" max="2" width="28.625" style="147" customWidth="1"/>
    <col min="3" max="3" width="1.25" style="147" customWidth="1"/>
    <col min="4" max="11" width="10.625" style="36" customWidth="1"/>
    <col min="12" max="16384" width="9.00390625" style="147" customWidth="1"/>
  </cols>
  <sheetData>
    <row r="1" spans="1:11" s="226" customFormat="1" ht="22.5" customHeight="1">
      <c r="A1" s="451" t="s">
        <v>1333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2:11" ht="9" customHeight="1">
      <c r="B2" s="144"/>
      <c r="C2" s="144"/>
      <c r="D2" s="208"/>
      <c r="E2" s="208"/>
      <c r="F2" s="208"/>
      <c r="G2" s="208"/>
      <c r="H2" s="208"/>
      <c r="I2" s="208"/>
      <c r="J2" s="208"/>
      <c r="K2" s="208"/>
    </row>
    <row r="3" spans="1:11" ht="20.25" customHeight="1">
      <c r="A3" s="449" t="s">
        <v>1356</v>
      </c>
      <c r="B3" s="450"/>
      <c r="C3" s="450"/>
      <c r="D3" s="447" t="s">
        <v>1354</v>
      </c>
      <c r="E3" s="447"/>
      <c r="F3" s="447"/>
      <c r="G3" s="447"/>
      <c r="H3" s="447" t="s">
        <v>1355</v>
      </c>
      <c r="I3" s="447"/>
      <c r="J3" s="447"/>
      <c r="K3" s="448"/>
    </row>
    <row r="4" spans="1:11" ht="20.25" customHeight="1">
      <c r="A4" s="449"/>
      <c r="B4" s="450"/>
      <c r="C4" s="450"/>
      <c r="D4" s="306" t="s">
        <v>1</v>
      </c>
      <c r="E4" s="306" t="s">
        <v>1341</v>
      </c>
      <c r="F4" s="306" t="s">
        <v>1349</v>
      </c>
      <c r="G4" s="306" t="s">
        <v>1353</v>
      </c>
      <c r="H4" s="306" t="s">
        <v>1</v>
      </c>
      <c r="I4" s="306" t="s">
        <v>1341</v>
      </c>
      <c r="J4" s="306" t="s">
        <v>1349</v>
      </c>
      <c r="K4" s="269" t="s">
        <v>1353</v>
      </c>
    </row>
    <row r="5" spans="1:3" ht="5.25" customHeight="1">
      <c r="A5" s="227"/>
      <c r="B5" s="228"/>
      <c r="C5" s="229"/>
    </row>
    <row r="6" spans="2:11" ht="18.75" customHeight="1">
      <c r="B6" s="230" t="s">
        <v>1110</v>
      </c>
      <c r="C6" s="231"/>
      <c r="D6" s="65">
        <f>D8+D32</f>
        <v>109658</v>
      </c>
      <c r="E6" s="65">
        <f>E8+E32</f>
        <v>102073</v>
      </c>
      <c r="F6" s="281">
        <f>E6-D6</f>
        <v>-7585</v>
      </c>
      <c r="G6" s="290">
        <f>F6/D6*100</f>
        <v>-6.916960002918164</v>
      </c>
      <c r="H6" s="65">
        <f>H8+H32</f>
        <v>917788</v>
      </c>
      <c r="I6" s="65">
        <f>I8+I32</f>
        <v>882086</v>
      </c>
      <c r="J6" s="281">
        <f>I6-H6</f>
        <v>-35702</v>
      </c>
      <c r="K6" s="290">
        <f>J6/H6*100</f>
        <v>-3.8900050992168125</v>
      </c>
    </row>
    <row r="7" spans="1:11" ht="5.25" customHeight="1">
      <c r="A7" s="232"/>
      <c r="B7" s="233"/>
      <c r="C7" s="231"/>
      <c r="D7" s="270"/>
      <c r="E7" s="65"/>
      <c r="F7" s="281"/>
      <c r="G7" s="290"/>
      <c r="H7" s="65"/>
      <c r="I7" s="65"/>
      <c r="J7" s="281"/>
      <c r="K7" s="311"/>
    </row>
    <row r="8" spans="2:11" ht="18.75" customHeight="1">
      <c r="B8" s="230" t="s">
        <v>1141</v>
      </c>
      <c r="C8" s="231"/>
      <c r="D8" s="65">
        <f>SUM(D10:D30)</f>
        <v>94956</v>
      </c>
      <c r="E8" s="65">
        <f>SUM(E10:E30)</f>
        <v>88454</v>
      </c>
      <c r="F8" s="281">
        <f>E8-D8</f>
        <v>-6502</v>
      </c>
      <c r="G8" s="290">
        <f>F8/D8*100</f>
        <v>-6.847381945322044</v>
      </c>
      <c r="H8" s="65">
        <f>SUM(H10:H30)</f>
        <v>788805</v>
      </c>
      <c r="I8" s="65">
        <f>SUM(I10:I30)</f>
        <v>758316</v>
      </c>
      <c r="J8" s="281">
        <f>I8-H8</f>
        <v>-30489</v>
      </c>
      <c r="K8" s="290">
        <f>J8/H8*100</f>
        <v>-3.865213836119193</v>
      </c>
    </row>
    <row r="9" spans="1:11" ht="5.25" customHeight="1">
      <c r="A9" s="234"/>
      <c r="B9" s="235"/>
      <c r="C9" s="236"/>
      <c r="D9" s="271"/>
      <c r="E9" s="118"/>
      <c r="F9" s="312"/>
      <c r="G9" s="308"/>
      <c r="H9" s="307"/>
      <c r="I9" s="307"/>
      <c r="J9" s="314"/>
      <c r="K9" s="310"/>
    </row>
    <row r="10" spans="1:11" s="134" customFormat="1" ht="18.75" customHeight="1">
      <c r="A10" s="227"/>
      <c r="B10" s="235" t="s">
        <v>1111</v>
      </c>
      <c r="C10" s="236"/>
      <c r="D10" s="272">
        <v>24250</v>
      </c>
      <c r="E10" s="73">
        <v>22138</v>
      </c>
      <c r="F10" s="313">
        <f>E10-D10</f>
        <v>-2112</v>
      </c>
      <c r="G10" s="289">
        <f aca="true" t="shared" si="0" ref="G10:G30">F10/D10*100</f>
        <v>-8.709278350515463</v>
      </c>
      <c r="H10" s="76">
        <v>205721</v>
      </c>
      <c r="I10" s="76">
        <v>196155</v>
      </c>
      <c r="J10" s="282">
        <f aca="true" t="shared" si="1" ref="J10:J29">I10-H10</f>
        <v>-9566</v>
      </c>
      <c r="K10" s="289">
        <f aca="true" t="shared" si="2" ref="K10:K30">J10/H10*100</f>
        <v>-4.649987118475994</v>
      </c>
    </row>
    <row r="11" spans="1:11" s="134" customFormat="1" ht="18.75" customHeight="1">
      <c r="A11" s="227"/>
      <c r="B11" s="235" t="s">
        <v>1112</v>
      </c>
      <c r="C11" s="236"/>
      <c r="D11" s="73">
        <v>8409</v>
      </c>
      <c r="E11" s="73">
        <v>7947</v>
      </c>
      <c r="F11" s="313">
        <f aca="true" t="shared" si="3" ref="F11:F30">E11-D11</f>
        <v>-462</v>
      </c>
      <c r="G11" s="289">
        <f t="shared" si="0"/>
        <v>-5.494113449875133</v>
      </c>
      <c r="H11" s="76">
        <v>79063</v>
      </c>
      <c r="I11" s="76">
        <v>76543</v>
      </c>
      <c r="J11" s="282">
        <f t="shared" si="1"/>
        <v>-2520</v>
      </c>
      <c r="K11" s="289">
        <f t="shared" si="2"/>
        <v>-3.187331621618203</v>
      </c>
    </row>
    <row r="12" spans="1:11" s="134" customFormat="1" ht="18.75" customHeight="1">
      <c r="A12" s="227"/>
      <c r="B12" s="235" t="s">
        <v>1113</v>
      </c>
      <c r="C12" s="236"/>
      <c r="D12" s="73">
        <v>6971</v>
      </c>
      <c r="E12" s="73">
        <v>6561</v>
      </c>
      <c r="F12" s="313">
        <f t="shared" si="3"/>
        <v>-410</v>
      </c>
      <c r="G12" s="289">
        <f t="shared" si="0"/>
        <v>-5.881509109166547</v>
      </c>
      <c r="H12" s="76">
        <v>46177</v>
      </c>
      <c r="I12" s="76">
        <v>44258</v>
      </c>
      <c r="J12" s="282">
        <f t="shared" si="1"/>
        <v>-1919</v>
      </c>
      <c r="K12" s="289">
        <f t="shared" si="2"/>
        <v>-4.155748532819369</v>
      </c>
    </row>
    <row r="13" spans="1:11" s="134" customFormat="1" ht="18.75" customHeight="1">
      <c r="A13" s="227"/>
      <c r="B13" s="235" t="s">
        <v>1114</v>
      </c>
      <c r="C13" s="236"/>
      <c r="D13" s="73">
        <v>5408</v>
      </c>
      <c r="E13" s="73">
        <v>4996</v>
      </c>
      <c r="F13" s="313">
        <f t="shared" si="3"/>
        <v>-412</v>
      </c>
      <c r="G13" s="289">
        <f t="shared" si="0"/>
        <v>-7.618343195266272</v>
      </c>
      <c r="H13" s="76">
        <v>42055</v>
      </c>
      <c r="I13" s="76">
        <v>39896</v>
      </c>
      <c r="J13" s="282">
        <f t="shared" si="1"/>
        <v>-2159</v>
      </c>
      <c r="K13" s="289">
        <f t="shared" si="2"/>
        <v>-5.133753418142908</v>
      </c>
    </row>
    <row r="14" spans="1:11" s="134" customFormat="1" ht="18.75" customHeight="1">
      <c r="A14" s="227"/>
      <c r="B14" s="235" t="s">
        <v>1115</v>
      </c>
      <c r="C14" s="236"/>
      <c r="D14" s="73">
        <v>5530</v>
      </c>
      <c r="E14" s="73">
        <v>5225</v>
      </c>
      <c r="F14" s="313">
        <f t="shared" si="3"/>
        <v>-305</v>
      </c>
      <c r="G14" s="289">
        <f t="shared" si="0"/>
        <v>-5.5153707052441225</v>
      </c>
      <c r="H14" s="76">
        <v>43450</v>
      </c>
      <c r="I14" s="76">
        <v>42978</v>
      </c>
      <c r="J14" s="282">
        <f t="shared" si="1"/>
        <v>-472</v>
      </c>
      <c r="K14" s="289">
        <f t="shared" si="2"/>
        <v>-1.0863060989643267</v>
      </c>
    </row>
    <row r="15" spans="1:11" s="134" customFormat="1" ht="18.75" customHeight="1">
      <c r="A15" s="227"/>
      <c r="B15" s="235" t="s">
        <v>1116</v>
      </c>
      <c r="C15" s="236"/>
      <c r="D15" s="73">
        <v>4470</v>
      </c>
      <c r="E15" s="73">
        <v>4186</v>
      </c>
      <c r="F15" s="313">
        <f t="shared" si="3"/>
        <v>-284</v>
      </c>
      <c r="G15" s="289">
        <f t="shared" si="0"/>
        <v>-6.353467561521253</v>
      </c>
      <c r="H15" s="76">
        <v>36955</v>
      </c>
      <c r="I15" s="76">
        <v>37407</v>
      </c>
      <c r="J15" s="282">
        <f t="shared" si="1"/>
        <v>452</v>
      </c>
      <c r="K15" s="289">
        <f t="shared" si="2"/>
        <v>1.2231091868488702</v>
      </c>
    </row>
    <row r="16" spans="1:11" s="134" customFormat="1" ht="18.75" customHeight="1">
      <c r="A16" s="227"/>
      <c r="B16" s="235" t="s">
        <v>1117</v>
      </c>
      <c r="C16" s="236"/>
      <c r="D16" s="73">
        <v>1406</v>
      </c>
      <c r="E16" s="73">
        <v>1348</v>
      </c>
      <c r="F16" s="313">
        <f t="shared" si="3"/>
        <v>-58</v>
      </c>
      <c r="G16" s="289">
        <f t="shared" si="0"/>
        <v>-4.125177809388336</v>
      </c>
      <c r="H16" s="76">
        <v>10109</v>
      </c>
      <c r="I16" s="76">
        <v>10152</v>
      </c>
      <c r="J16" s="282">
        <f t="shared" si="1"/>
        <v>43</v>
      </c>
      <c r="K16" s="289">
        <f t="shared" si="2"/>
        <v>0.4253635374418835</v>
      </c>
    </row>
    <row r="17" spans="1:11" s="134" customFormat="1" ht="18.75" customHeight="1">
      <c r="A17" s="227"/>
      <c r="B17" s="235" t="s">
        <v>1118</v>
      </c>
      <c r="C17" s="236"/>
      <c r="D17" s="73">
        <v>2059</v>
      </c>
      <c r="E17" s="73">
        <v>1902</v>
      </c>
      <c r="F17" s="313">
        <f t="shared" si="3"/>
        <v>-157</v>
      </c>
      <c r="G17" s="289">
        <f t="shared" si="0"/>
        <v>-7.62506070908208</v>
      </c>
      <c r="H17" s="76">
        <v>15407</v>
      </c>
      <c r="I17" s="76">
        <v>14723</v>
      </c>
      <c r="J17" s="282">
        <f t="shared" si="1"/>
        <v>-684</v>
      </c>
      <c r="K17" s="289">
        <f t="shared" si="2"/>
        <v>-4.43954046861816</v>
      </c>
    </row>
    <row r="18" spans="1:11" s="134" customFormat="1" ht="18.75" customHeight="1">
      <c r="A18" s="227"/>
      <c r="B18" s="235" t="s">
        <v>1119</v>
      </c>
      <c r="C18" s="236"/>
      <c r="D18" s="73">
        <v>3166</v>
      </c>
      <c r="E18" s="73">
        <v>2959</v>
      </c>
      <c r="F18" s="313">
        <f t="shared" si="3"/>
        <v>-207</v>
      </c>
      <c r="G18" s="289">
        <f t="shared" si="0"/>
        <v>-6.538218572331017</v>
      </c>
      <c r="H18" s="76">
        <v>24139</v>
      </c>
      <c r="I18" s="76">
        <v>23036</v>
      </c>
      <c r="J18" s="282">
        <f t="shared" si="1"/>
        <v>-1103</v>
      </c>
      <c r="K18" s="289">
        <f t="shared" si="2"/>
        <v>-4.5693690707982935</v>
      </c>
    </row>
    <row r="19" spans="1:11" s="134" customFormat="1" ht="18.75" customHeight="1">
      <c r="A19" s="227"/>
      <c r="B19" s="235" t="s">
        <v>1120</v>
      </c>
      <c r="C19" s="236"/>
      <c r="D19" s="73">
        <v>2982</v>
      </c>
      <c r="E19" s="73">
        <v>2760</v>
      </c>
      <c r="F19" s="313">
        <f t="shared" si="3"/>
        <v>-222</v>
      </c>
      <c r="G19" s="289">
        <f t="shared" si="0"/>
        <v>-7.44466800804829</v>
      </c>
      <c r="H19" s="76">
        <v>24322</v>
      </c>
      <c r="I19" s="76">
        <v>23124</v>
      </c>
      <c r="J19" s="282">
        <f t="shared" si="1"/>
        <v>-1198</v>
      </c>
      <c r="K19" s="289">
        <f t="shared" si="2"/>
        <v>-4.925581777814324</v>
      </c>
    </row>
    <row r="20" spans="1:11" s="134" customFormat="1" ht="18.75" customHeight="1">
      <c r="A20" s="227"/>
      <c r="B20" s="235" t="s">
        <v>1121</v>
      </c>
      <c r="C20" s="236"/>
      <c r="D20" s="73">
        <v>2622</v>
      </c>
      <c r="E20" s="73">
        <v>2476</v>
      </c>
      <c r="F20" s="313">
        <f t="shared" si="3"/>
        <v>-146</v>
      </c>
      <c r="G20" s="289">
        <f t="shared" si="0"/>
        <v>-5.5682684973302825</v>
      </c>
      <c r="H20" s="76">
        <v>26921</v>
      </c>
      <c r="I20" s="76">
        <v>26301</v>
      </c>
      <c r="J20" s="282">
        <f t="shared" si="1"/>
        <v>-620</v>
      </c>
      <c r="K20" s="289">
        <f t="shared" si="2"/>
        <v>-2.3030348055421417</v>
      </c>
    </row>
    <row r="21" spans="1:11" s="134" customFormat="1" ht="18.75" customHeight="1">
      <c r="A21" s="227"/>
      <c r="B21" s="235" t="s">
        <v>1122</v>
      </c>
      <c r="C21" s="236"/>
      <c r="D21" s="73">
        <v>3775</v>
      </c>
      <c r="E21" s="73">
        <v>3570</v>
      </c>
      <c r="F21" s="313">
        <f t="shared" si="3"/>
        <v>-205</v>
      </c>
      <c r="G21" s="289">
        <f t="shared" si="0"/>
        <v>-5.430463576158941</v>
      </c>
      <c r="H21" s="76">
        <v>25374</v>
      </c>
      <c r="I21" s="76">
        <v>24993</v>
      </c>
      <c r="J21" s="282">
        <f t="shared" si="1"/>
        <v>-381</v>
      </c>
      <c r="K21" s="289">
        <f t="shared" si="2"/>
        <v>-1.5015370063844882</v>
      </c>
    </row>
    <row r="22" spans="1:11" s="134" customFormat="1" ht="18.75" customHeight="1">
      <c r="A22" s="227"/>
      <c r="B22" s="235" t="s">
        <v>1123</v>
      </c>
      <c r="C22" s="236"/>
      <c r="D22" s="73">
        <v>5970</v>
      </c>
      <c r="E22" s="73">
        <v>5615</v>
      </c>
      <c r="F22" s="313">
        <f t="shared" si="3"/>
        <v>-355</v>
      </c>
      <c r="G22" s="289">
        <f t="shared" si="0"/>
        <v>-5.9463986599664995</v>
      </c>
      <c r="H22" s="76">
        <v>63817</v>
      </c>
      <c r="I22" s="76">
        <v>59879</v>
      </c>
      <c r="J22" s="282">
        <f t="shared" si="1"/>
        <v>-3938</v>
      </c>
      <c r="K22" s="289">
        <f t="shared" si="2"/>
        <v>-6.170769544165347</v>
      </c>
    </row>
    <row r="23" spans="1:11" s="134" customFormat="1" ht="18.75" customHeight="1">
      <c r="A23" s="227"/>
      <c r="B23" s="235" t="s">
        <v>1124</v>
      </c>
      <c r="C23" s="236"/>
      <c r="D23" s="73">
        <v>3689</v>
      </c>
      <c r="E23" s="73">
        <v>3460</v>
      </c>
      <c r="F23" s="313">
        <f t="shared" si="3"/>
        <v>-229</v>
      </c>
      <c r="G23" s="289">
        <f t="shared" si="0"/>
        <v>-6.207644348061805</v>
      </c>
      <c r="H23" s="76">
        <v>39828</v>
      </c>
      <c r="I23" s="76">
        <v>38260</v>
      </c>
      <c r="J23" s="282">
        <f t="shared" si="1"/>
        <v>-1568</v>
      </c>
      <c r="K23" s="289">
        <f t="shared" si="2"/>
        <v>-3.9369287938133977</v>
      </c>
    </row>
    <row r="24" spans="1:11" s="238" customFormat="1" ht="18.75" customHeight="1">
      <c r="A24" s="227"/>
      <c r="B24" s="237" t="s">
        <v>1125</v>
      </c>
      <c r="C24" s="236"/>
      <c r="D24" s="73">
        <v>1511</v>
      </c>
      <c r="E24" s="73">
        <v>1391</v>
      </c>
      <c r="F24" s="313">
        <f t="shared" si="3"/>
        <v>-120</v>
      </c>
      <c r="G24" s="289">
        <f t="shared" si="0"/>
        <v>-7.941760423560557</v>
      </c>
      <c r="H24" s="76">
        <v>10325</v>
      </c>
      <c r="I24" s="76">
        <v>10228</v>
      </c>
      <c r="J24" s="282">
        <f t="shared" si="1"/>
        <v>-97</v>
      </c>
      <c r="K24" s="289">
        <f t="shared" si="2"/>
        <v>-0.9394673123486683</v>
      </c>
    </row>
    <row r="25" spans="1:11" s="134" customFormat="1" ht="18.75" customHeight="1">
      <c r="A25" s="227"/>
      <c r="B25" s="237" t="s">
        <v>1126</v>
      </c>
      <c r="C25" s="236"/>
      <c r="D25" s="73">
        <v>1999</v>
      </c>
      <c r="E25" s="73">
        <v>1869</v>
      </c>
      <c r="F25" s="313">
        <f t="shared" si="3"/>
        <v>-130</v>
      </c>
      <c r="G25" s="289">
        <f t="shared" si="0"/>
        <v>-6.503251625812906</v>
      </c>
      <c r="H25" s="76">
        <v>18159</v>
      </c>
      <c r="I25" s="76">
        <v>16698</v>
      </c>
      <c r="J25" s="282">
        <f t="shared" si="1"/>
        <v>-1461</v>
      </c>
      <c r="K25" s="289">
        <f t="shared" si="2"/>
        <v>-8.045597224516769</v>
      </c>
    </row>
    <row r="26" spans="1:11" s="134" customFormat="1" ht="18.75" customHeight="1">
      <c r="A26" s="227"/>
      <c r="B26" s="237" t="s">
        <v>1127</v>
      </c>
      <c r="C26" s="236"/>
      <c r="D26" s="73">
        <v>1623</v>
      </c>
      <c r="E26" s="73">
        <v>1510</v>
      </c>
      <c r="F26" s="313">
        <f t="shared" si="3"/>
        <v>-113</v>
      </c>
      <c r="G26" s="289">
        <f t="shared" si="0"/>
        <v>-6.96241528034504</v>
      </c>
      <c r="H26" s="76">
        <v>11284</v>
      </c>
      <c r="I26" s="76">
        <v>10610</v>
      </c>
      <c r="J26" s="282">
        <f t="shared" si="1"/>
        <v>-674</v>
      </c>
      <c r="K26" s="289">
        <f t="shared" si="2"/>
        <v>-5.97305919886565</v>
      </c>
    </row>
    <row r="27" spans="1:11" s="134" customFormat="1" ht="18.75" customHeight="1">
      <c r="A27" s="227"/>
      <c r="B27" s="237" t="s">
        <v>1128</v>
      </c>
      <c r="C27" s="236"/>
      <c r="D27" s="73">
        <v>1669</v>
      </c>
      <c r="E27" s="73">
        <v>1518</v>
      </c>
      <c r="F27" s="313">
        <f t="shared" si="3"/>
        <v>-151</v>
      </c>
      <c r="G27" s="289">
        <f t="shared" si="0"/>
        <v>-9.047333732774117</v>
      </c>
      <c r="H27" s="76">
        <v>15110</v>
      </c>
      <c r="I27" s="76">
        <v>13614</v>
      </c>
      <c r="J27" s="282">
        <f t="shared" si="1"/>
        <v>-1496</v>
      </c>
      <c r="K27" s="289">
        <f t="shared" si="2"/>
        <v>-9.900727994705493</v>
      </c>
    </row>
    <row r="28" spans="1:11" s="134" customFormat="1" ht="18.75" customHeight="1">
      <c r="A28" s="227"/>
      <c r="B28" s="237" t="s">
        <v>1129</v>
      </c>
      <c r="C28" s="236"/>
      <c r="D28" s="73">
        <v>3131</v>
      </c>
      <c r="E28" s="73">
        <v>2971</v>
      </c>
      <c r="F28" s="313">
        <f t="shared" si="3"/>
        <v>-160</v>
      </c>
      <c r="G28" s="289">
        <f t="shared" si="0"/>
        <v>-5.110188438198659</v>
      </c>
      <c r="H28" s="76">
        <v>20106</v>
      </c>
      <c r="I28" s="76">
        <v>19975</v>
      </c>
      <c r="J28" s="282">
        <f t="shared" si="1"/>
        <v>-131</v>
      </c>
      <c r="K28" s="289">
        <f t="shared" si="2"/>
        <v>-0.6515468019496667</v>
      </c>
    </row>
    <row r="29" spans="1:11" s="134" customFormat="1" ht="18.75" customHeight="1">
      <c r="A29" s="227"/>
      <c r="B29" s="237" t="s">
        <v>1130</v>
      </c>
      <c r="C29" s="236"/>
      <c r="D29" s="73">
        <v>2534</v>
      </c>
      <c r="E29" s="73">
        <v>2339</v>
      </c>
      <c r="F29" s="313">
        <f t="shared" si="3"/>
        <v>-195</v>
      </c>
      <c r="G29" s="289">
        <f t="shared" si="0"/>
        <v>-7.695343330702446</v>
      </c>
      <c r="H29" s="76">
        <v>16495</v>
      </c>
      <c r="I29" s="76">
        <v>16302</v>
      </c>
      <c r="J29" s="282">
        <f t="shared" si="1"/>
        <v>-193</v>
      </c>
      <c r="K29" s="289">
        <f t="shared" si="2"/>
        <v>-1.170051530766899</v>
      </c>
    </row>
    <row r="30" spans="1:11" s="134" customFormat="1" ht="18.75" customHeight="1">
      <c r="A30" s="227"/>
      <c r="B30" s="235" t="s">
        <v>1131</v>
      </c>
      <c r="C30" s="236"/>
      <c r="D30" s="73">
        <v>1782</v>
      </c>
      <c r="E30" s="73">
        <v>1713</v>
      </c>
      <c r="F30" s="313">
        <f t="shared" si="3"/>
        <v>-69</v>
      </c>
      <c r="G30" s="289">
        <f t="shared" si="0"/>
        <v>-3.872053872053872</v>
      </c>
      <c r="H30" s="76">
        <v>13988</v>
      </c>
      <c r="I30" s="76">
        <v>13184</v>
      </c>
      <c r="J30" s="282">
        <f>I30-H30</f>
        <v>-804</v>
      </c>
      <c r="K30" s="289">
        <f t="shared" si="2"/>
        <v>-5.747783814698313</v>
      </c>
    </row>
    <row r="31" spans="1:11" ht="18.75" customHeight="1">
      <c r="A31" s="227"/>
      <c r="B31" s="235"/>
      <c r="C31" s="236"/>
      <c r="D31" s="272"/>
      <c r="E31" s="73"/>
      <c r="F31" s="313"/>
      <c r="G31" s="309"/>
      <c r="H31" s="76"/>
      <c r="I31" s="76"/>
      <c r="J31" s="282"/>
      <c r="K31" s="309"/>
    </row>
    <row r="32" spans="1:11" ht="18.75" customHeight="1">
      <c r="A32" s="232"/>
      <c r="B32" s="239" t="s">
        <v>1142</v>
      </c>
      <c r="C32" s="231"/>
      <c r="D32" s="65">
        <f>SUM(D34:D42)</f>
        <v>14702</v>
      </c>
      <c r="E32" s="65">
        <f>SUM(E34:E42)</f>
        <v>13619</v>
      </c>
      <c r="F32" s="281">
        <f>E32-D32</f>
        <v>-1083</v>
      </c>
      <c r="G32" s="290">
        <f>F32/D32*100</f>
        <v>-7.366344715004761</v>
      </c>
      <c r="H32" s="65">
        <f>SUM(H34:H42)</f>
        <v>128983</v>
      </c>
      <c r="I32" s="65">
        <f>SUM(I34:I42)</f>
        <v>123770</v>
      </c>
      <c r="J32" s="281">
        <f>I32-H32</f>
        <v>-5213</v>
      </c>
      <c r="K32" s="290">
        <f>J32/H32*100</f>
        <v>-4.041617887628602</v>
      </c>
    </row>
    <row r="33" spans="1:11" s="134" customFormat="1" ht="18.75" customHeight="1">
      <c r="A33" s="227"/>
      <c r="B33" s="235"/>
      <c r="C33" s="236"/>
      <c r="D33" s="271"/>
      <c r="E33" s="118"/>
      <c r="F33" s="314"/>
      <c r="G33" s="310"/>
      <c r="H33" s="307"/>
      <c r="I33" s="307"/>
      <c r="J33" s="312"/>
      <c r="K33" s="310"/>
    </row>
    <row r="34" spans="1:11" s="134" customFormat="1" ht="18.75" customHeight="1">
      <c r="A34" s="227"/>
      <c r="B34" s="235" t="s">
        <v>1132</v>
      </c>
      <c r="C34" s="236"/>
      <c r="D34" s="73">
        <v>2682</v>
      </c>
      <c r="E34" s="73">
        <v>2473</v>
      </c>
      <c r="F34" s="282">
        <f aca="true" t="shared" si="4" ref="F34:F42">E34-D34</f>
        <v>-209</v>
      </c>
      <c r="G34" s="289">
        <f aca="true" t="shared" si="5" ref="G34:G42">F34/D34*100</f>
        <v>-7.79269202087994</v>
      </c>
      <c r="H34" s="76">
        <v>24875</v>
      </c>
      <c r="I34" s="76">
        <v>24094</v>
      </c>
      <c r="J34" s="282">
        <f aca="true" t="shared" si="6" ref="J34:J42">I34-H34</f>
        <v>-781</v>
      </c>
      <c r="K34" s="289">
        <f aca="true" t="shared" si="7" ref="K34:K42">J34/H34*100</f>
        <v>-3.139698492462312</v>
      </c>
    </row>
    <row r="35" spans="1:11" s="134" customFormat="1" ht="18.75" customHeight="1">
      <c r="A35" s="227"/>
      <c r="B35" s="235" t="s">
        <v>1133</v>
      </c>
      <c r="C35" s="236"/>
      <c r="D35" s="73">
        <v>1237</v>
      </c>
      <c r="E35" s="73">
        <v>1154</v>
      </c>
      <c r="F35" s="282">
        <f t="shared" si="4"/>
        <v>-83</v>
      </c>
      <c r="G35" s="289">
        <f t="shared" si="5"/>
        <v>-6.709781729991916</v>
      </c>
      <c r="H35" s="76">
        <v>11325</v>
      </c>
      <c r="I35" s="76">
        <v>10867</v>
      </c>
      <c r="J35" s="282">
        <f t="shared" si="6"/>
        <v>-458</v>
      </c>
      <c r="K35" s="289">
        <f t="shared" si="7"/>
        <v>-4.044150110375276</v>
      </c>
    </row>
    <row r="36" spans="1:11" s="134" customFormat="1" ht="18.75" customHeight="1">
      <c r="A36" s="227"/>
      <c r="B36" s="235" t="s">
        <v>1134</v>
      </c>
      <c r="C36" s="236"/>
      <c r="D36" s="73">
        <v>1425</v>
      </c>
      <c r="E36" s="73">
        <v>1336</v>
      </c>
      <c r="F36" s="282">
        <f t="shared" si="4"/>
        <v>-89</v>
      </c>
      <c r="G36" s="289">
        <f t="shared" si="5"/>
        <v>-6.245614035087719</v>
      </c>
      <c r="H36" s="76">
        <v>14557</v>
      </c>
      <c r="I36" s="76">
        <v>13628</v>
      </c>
      <c r="J36" s="282">
        <f t="shared" si="6"/>
        <v>-929</v>
      </c>
      <c r="K36" s="289">
        <f t="shared" si="7"/>
        <v>-6.381809438757986</v>
      </c>
    </row>
    <row r="37" spans="1:11" s="134" customFormat="1" ht="18.75" customHeight="1">
      <c r="A37" s="227"/>
      <c r="B37" s="235" t="s">
        <v>1135</v>
      </c>
      <c r="C37" s="236"/>
      <c r="D37" s="73">
        <v>1701</v>
      </c>
      <c r="E37" s="73">
        <v>1596</v>
      </c>
      <c r="F37" s="282">
        <f t="shared" si="4"/>
        <v>-105</v>
      </c>
      <c r="G37" s="289">
        <f t="shared" si="5"/>
        <v>-6.172839506172839</v>
      </c>
      <c r="H37" s="76">
        <v>18194</v>
      </c>
      <c r="I37" s="76">
        <v>17522</v>
      </c>
      <c r="J37" s="282">
        <f t="shared" si="6"/>
        <v>-672</v>
      </c>
      <c r="K37" s="289">
        <f t="shared" si="7"/>
        <v>-3.693525338023524</v>
      </c>
    </row>
    <row r="38" spans="1:11" s="134" customFormat="1" ht="18.75" customHeight="1">
      <c r="A38" s="227"/>
      <c r="B38" s="235" t="s">
        <v>1136</v>
      </c>
      <c r="C38" s="236"/>
      <c r="D38" s="73">
        <v>3163</v>
      </c>
      <c r="E38" s="73">
        <v>2906</v>
      </c>
      <c r="F38" s="282">
        <f t="shared" si="4"/>
        <v>-257</v>
      </c>
      <c r="G38" s="289">
        <f t="shared" si="5"/>
        <v>-8.12519759721783</v>
      </c>
      <c r="H38" s="76">
        <v>25478</v>
      </c>
      <c r="I38" s="76">
        <v>23528</v>
      </c>
      <c r="J38" s="282">
        <f t="shared" si="6"/>
        <v>-1950</v>
      </c>
      <c r="K38" s="289">
        <f t="shared" si="7"/>
        <v>-7.653661982887197</v>
      </c>
    </row>
    <row r="39" spans="1:11" s="134" customFormat="1" ht="18.75" customHeight="1">
      <c r="A39" s="227"/>
      <c r="B39" s="235" t="s">
        <v>1137</v>
      </c>
      <c r="C39" s="236"/>
      <c r="D39" s="73">
        <v>852</v>
      </c>
      <c r="E39" s="73">
        <v>758</v>
      </c>
      <c r="F39" s="282">
        <f t="shared" si="4"/>
        <v>-94</v>
      </c>
      <c r="G39" s="289">
        <f t="shared" si="5"/>
        <v>-11.032863849765258</v>
      </c>
      <c r="H39" s="76">
        <v>5999</v>
      </c>
      <c r="I39" s="76">
        <v>5643</v>
      </c>
      <c r="J39" s="282">
        <f t="shared" si="6"/>
        <v>-356</v>
      </c>
      <c r="K39" s="289">
        <f t="shared" si="7"/>
        <v>-5.93432238706451</v>
      </c>
    </row>
    <row r="40" spans="1:11" s="134" customFormat="1" ht="18.75" customHeight="1">
      <c r="A40" s="227"/>
      <c r="B40" s="240" t="s">
        <v>1138</v>
      </c>
      <c r="C40" s="236"/>
      <c r="D40" s="73">
        <v>2666</v>
      </c>
      <c r="E40" s="73">
        <v>2492</v>
      </c>
      <c r="F40" s="282">
        <f t="shared" si="4"/>
        <v>-174</v>
      </c>
      <c r="G40" s="289">
        <f t="shared" si="5"/>
        <v>-6.526631657914479</v>
      </c>
      <c r="H40" s="76">
        <v>20450</v>
      </c>
      <c r="I40" s="76">
        <v>20124</v>
      </c>
      <c r="J40" s="282">
        <f t="shared" si="6"/>
        <v>-326</v>
      </c>
      <c r="K40" s="289">
        <f t="shared" si="7"/>
        <v>-1.5941320293398533</v>
      </c>
    </row>
    <row r="41" spans="1:11" s="134" customFormat="1" ht="18.75" customHeight="1">
      <c r="A41" s="241"/>
      <c r="B41" s="240" t="s">
        <v>1139</v>
      </c>
      <c r="C41" s="242"/>
      <c r="D41" s="73">
        <v>733</v>
      </c>
      <c r="E41" s="73">
        <v>676</v>
      </c>
      <c r="F41" s="282">
        <f t="shared" si="4"/>
        <v>-57</v>
      </c>
      <c r="G41" s="289">
        <f t="shared" si="5"/>
        <v>-7.776261937244201</v>
      </c>
      <c r="H41" s="76">
        <v>6904</v>
      </c>
      <c r="I41" s="76">
        <v>7215</v>
      </c>
      <c r="J41" s="282">
        <f t="shared" si="6"/>
        <v>311</v>
      </c>
      <c r="K41" s="289">
        <f t="shared" si="7"/>
        <v>4.504634994206257</v>
      </c>
    </row>
    <row r="42" spans="1:11" s="134" customFormat="1" ht="18.75" customHeight="1">
      <c r="A42" s="243"/>
      <c r="B42" s="240" t="s">
        <v>1140</v>
      </c>
      <c r="C42" s="236"/>
      <c r="D42" s="73">
        <v>243</v>
      </c>
      <c r="E42" s="73">
        <v>228</v>
      </c>
      <c r="F42" s="282">
        <f t="shared" si="4"/>
        <v>-15</v>
      </c>
      <c r="G42" s="289">
        <f t="shared" si="5"/>
        <v>-6.172839506172839</v>
      </c>
      <c r="H42" s="76">
        <v>1201</v>
      </c>
      <c r="I42" s="76">
        <v>1149</v>
      </c>
      <c r="J42" s="282">
        <f t="shared" si="6"/>
        <v>-52</v>
      </c>
      <c r="K42" s="289">
        <f t="shared" si="7"/>
        <v>-4.329725228975854</v>
      </c>
    </row>
    <row r="43" spans="1:11" s="134" customFormat="1" ht="5.25" customHeight="1" thickBot="1">
      <c r="A43" s="244"/>
      <c r="B43" s="245"/>
      <c r="C43" s="246"/>
      <c r="D43" s="273"/>
      <c r="E43" s="273"/>
      <c r="F43" s="273"/>
      <c r="G43" s="273"/>
      <c r="H43" s="273"/>
      <c r="I43" s="273"/>
      <c r="J43" s="273"/>
      <c r="K43" s="273"/>
    </row>
    <row r="44" spans="1:11" s="24" customFormat="1" ht="18" customHeight="1">
      <c r="A44" s="27" t="s">
        <v>1357</v>
      </c>
      <c r="C44" s="28"/>
      <c r="D44" s="29"/>
      <c r="E44" s="29"/>
      <c r="F44" s="29"/>
      <c r="G44" s="29"/>
      <c r="H44" s="29"/>
      <c r="I44" s="29"/>
      <c r="J44" s="29"/>
      <c r="K44" s="29"/>
    </row>
    <row r="45" spans="1:11" s="24" customFormat="1" ht="18" customHeight="1">
      <c r="A45" s="27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4" customFormat="1" ht="18" customHeight="1">
      <c r="A46" s="27"/>
      <c r="D46" s="28"/>
      <c r="E46" s="28"/>
      <c r="F46" s="28"/>
      <c r="G46" s="28"/>
      <c r="H46" s="28"/>
      <c r="I46" s="28"/>
      <c r="J46" s="28"/>
      <c r="K46" s="28"/>
    </row>
    <row r="47" spans="1:11" s="24" customFormat="1" ht="18" customHeight="1">
      <c r="A47" s="27"/>
      <c r="D47" s="28"/>
      <c r="E47" s="28"/>
      <c r="F47" s="28"/>
      <c r="G47" s="28"/>
      <c r="H47" s="28"/>
      <c r="I47" s="28"/>
      <c r="J47" s="28"/>
      <c r="K47" s="28"/>
    </row>
    <row r="48" spans="1:11" s="24" customFormat="1" ht="12.75">
      <c r="A48" s="27"/>
      <c r="D48" s="28"/>
      <c r="E48" s="28"/>
      <c r="F48" s="28"/>
      <c r="G48" s="28"/>
      <c r="H48" s="28"/>
      <c r="I48" s="28"/>
      <c r="J48" s="28"/>
      <c r="K48" s="28"/>
    </row>
    <row r="49" spans="1:11" s="134" customFormat="1" ht="13.5">
      <c r="A49" s="247"/>
      <c r="D49" s="32"/>
      <c r="E49" s="32"/>
      <c r="F49" s="32"/>
      <c r="G49" s="32"/>
      <c r="H49" s="32"/>
      <c r="I49" s="32"/>
      <c r="J49" s="32"/>
      <c r="K49" s="32"/>
    </row>
    <row r="50" spans="1:11" s="134" customFormat="1" ht="13.5">
      <c r="A50" s="247"/>
      <c r="D50" s="32"/>
      <c r="E50" s="32"/>
      <c r="F50" s="32"/>
      <c r="G50" s="32"/>
      <c r="H50" s="32"/>
      <c r="I50" s="32"/>
      <c r="J50" s="32"/>
      <c r="K50" s="32"/>
    </row>
    <row r="51" spans="1:11" s="134" customFormat="1" ht="13.5">
      <c r="A51" s="247"/>
      <c r="D51" s="32"/>
      <c r="E51" s="32"/>
      <c r="F51" s="32"/>
      <c r="G51" s="32"/>
      <c r="H51" s="32"/>
      <c r="I51" s="32"/>
      <c r="J51" s="32"/>
      <c r="K51" s="32"/>
    </row>
    <row r="52" spans="1:11" s="134" customFormat="1" ht="13.5">
      <c r="A52" s="247"/>
      <c r="D52" s="32"/>
      <c r="E52" s="32"/>
      <c r="F52" s="32"/>
      <c r="G52" s="32"/>
      <c r="H52" s="32"/>
      <c r="I52" s="32"/>
      <c r="J52" s="32"/>
      <c r="K52" s="32"/>
    </row>
    <row r="53" ht="13.5">
      <c r="A53" s="144"/>
    </row>
    <row r="54" ht="13.5">
      <c r="A54" s="144"/>
    </row>
    <row r="55" ht="13.5">
      <c r="A55" s="144"/>
    </row>
    <row r="56" ht="13.5">
      <c r="A56" s="144"/>
    </row>
    <row r="57" ht="13.5">
      <c r="A57" s="144"/>
    </row>
    <row r="58" ht="13.5">
      <c r="A58" s="144"/>
    </row>
    <row r="59" ht="13.5">
      <c r="A59" s="144"/>
    </row>
    <row r="60" ht="13.5">
      <c r="A60" s="144"/>
    </row>
    <row r="61" ht="13.5">
      <c r="A61" s="144"/>
    </row>
    <row r="62" ht="13.5">
      <c r="A62" s="144"/>
    </row>
    <row r="63" ht="13.5">
      <c r="A63" s="144"/>
    </row>
    <row r="64" ht="13.5">
      <c r="A64" s="144"/>
    </row>
    <row r="65" ht="13.5">
      <c r="A65" s="144"/>
    </row>
    <row r="66" ht="13.5">
      <c r="A66" s="144"/>
    </row>
    <row r="67" ht="13.5">
      <c r="A67" s="144"/>
    </row>
    <row r="68" ht="13.5">
      <c r="A68" s="144"/>
    </row>
    <row r="69" ht="13.5">
      <c r="A69" s="144"/>
    </row>
    <row r="70" ht="13.5">
      <c r="A70" s="144"/>
    </row>
    <row r="71" ht="13.5">
      <c r="A71" s="144"/>
    </row>
    <row r="72" ht="13.5">
      <c r="A72" s="144"/>
    </row>
    <row r="73" ht="13.5">
      <c r="A73" s="144"/>
    </row>
    <row r="74" ht="13.5">
      <c r="A74" s="144"/>
    </row>
    <row r="75" ht="13.5">
      <c r="A75" s="144"/>
    </row>
    <row r="76" ht="13.5">
      <c r="A76" s="144"/>
    </row>
  </sheetData>
  <sheetProtection/>
  <mergeCells count="4">
    <mergeCell ref="D3:G3"/>
    <mergeCell ref="H3:K3"/>
    <mergeCell ref="A3:C4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20100907</dc:creator>
  <cp:keywords/>
  <dc:description/>
  <cp:lastModifiedBy>RENTAI</cp:lastModifiedBy>
  <cp:lastPrinted>2014-03-25T07:26:18Z</cp:lastPrinted>
  <dcterms:created xsi:type="dcterms:W3CDTF">2011-07-12T07:56:19Z</dcterms:created>
  <dcterms:modified xsi:type="dcterms:W3CDTF">2014-03-25T07:26:25Z</dcterms:modified>
  <cp:category/>
  <cp:version/>
  <cp:contentType/>
  <cp:contentStatus/>
</cp:coreProperties>
</file>