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150" windowHeight="7950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（1） " sheetId="8" r:id="rId8"/>
    <sheet name="３（2） " sheetId="9" r:id="rId9"/>
    <sheet name="３（3） " sheetId="10" r:id="rId10"/>
    <sheet name="３（4） " sheetId="11" r:id="rId11"/>
    <sheet name="３（5） " sheetId="12" r:id="rId12"/>
    <sheet name="３（6） 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 " sheetId="20" r:id="rId20"/>
    <sheet name="８" sheetId="21" r:id="rId21"/>
    <sheet name="９ " sheetId="22" r:id="rId22"/>
    <sheet name="１０" sheetId="23" r:id="rId23"/>
    <sheet name="１１" sheetId="24" r:id="rId24"/>
    <sheet name="１２ " sheetId="25" r:id="rId25"/>
    <sheet name="１３" sheetId="26" r:id="rId26"/>
    <sheet name="１４" sheetId="27" r:id="rId27"/>
    <sheet name="１５ " sheetId="28" r:id="rId28"/>
    <sheet name="１６ " sheetId="29" r:id="rId29"/>
    <sheet name="１７" sheetId="30" r:id="rId30"/>
    <sheet name="Sheet1" sheetId="31" r:id="rId31"/>
  </sheets>
  <definedNames>
    <definedName name="_xlnm.Print_Area" localSheetId="10">'３（4） '!$A$1:$L$43</definedName>
    <definedName name="_xlnm.Print_Area" localSheetId="11">'３（5） '!$A$1:$L$45</definedName>
    <definedName name="_xlnm.Print_Area" localSheetId="21">'９ '!$A$1:$P$62</definedName>
  </definedNames>
  <calcPr fullCalcOnLoad="1"/>
</workbook>
</file>

<file path=xl/sharedStrings.xml><?xml version="1.0" encoding="utf-8"?>
<sst xmlns="http://schemas.openxmlformats.org/spreadsheetml/2006/main" count="1278" uniqueCount="543">
  <si>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</si>
  <si>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</si>
  <si>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</si>
  <si>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</si>
  <si>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</si>
  <si>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</si>
  <si>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</si>
  <si>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</si>
  <si>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</si>
  <si>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</si>
  <si>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</si>
  <si>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</si>
  <si>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</si>
  <si>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</si>
  <si>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</si>
  <si>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</si>
  <si>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</si>
  <si>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</si>
  <si>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</si>
  <si>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</si>
  <si>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</si>
  <si>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</si>
  <si>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</si>
  <si>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</si>
  <si>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</si>
  <si>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</si>
  <si>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</si>
  <si>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</si>
  <si>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</si>
  <si>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</si>
  <si>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</si>
  <si>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</si>
  <si>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</si>
  <si>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</si>
  <si>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徹明</t>
  </si>
  <si>
    <t>白山</t>
  </si>
  <si>
    <t>梅林</t>
  </si>
  <si>
    <t>華陽</t>
  </si>
  <si>
    <t>本荘</t>
  </si>
  <si>
    <t>日野</t>
  </si>
  <si>
    <t>長良</t>
  </si>
  <si>
    <t>三里</t>
  </si>
  <si>
    <t>鷺山</t>
  </si>
  <si>
    <t>木之本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</si>
  <si>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</si>
  <si>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</si>
  <si>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</si>
  <si>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</si>
  <si>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</si>
  <si>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</si>
  <si>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</si>
  <si>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</si>
  <si>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</si>
  <si>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</si>
  <si>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</si>
  <si>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</si>
  <si>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</si>
  <si>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</si>
  <si>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</si>
  <si>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</si>
  <si>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</si>
  <si>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</si>
  <si>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</si>
  <si>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</si>
  <si>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</si>
  <si>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</si>
  <si>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</si>
  <si>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</si>
  <si>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</si>
  <si>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</si>
  <si>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</si>
  <si>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</si>
  <si>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</si>
  <si>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</si>
  <si>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</si>
  <si>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</si>
  <si>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</si>
  <si>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</si>
  <si>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</si>
  <si>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</si>
  <si>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</si>
  <si>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</si>
  <si>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</si>
  <si>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岐阜北</t>
  </si>
  <si>
    <t>岐阜東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</si>
  <si>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</si>
  <si>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</si>
  <si>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</si>
  <si>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</si>
  <si>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</si>
  <si>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</si>
  <si>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</si>
  <si>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</si>
  <si>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</si>
  <si>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区分</t>
  </si>
  <si>
    <t>利用人数</t>
  </si>
  <si>
    <t>開放校名</t>
  </si>
  <si>
    <t>開放日数</t>
  </si>
  <si>
    <t>日</t>
  </si>
  <si>
    <t>人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</si>
  <si>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</si>
  <si>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</si>
  <si>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</si>
  <si>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</si>
  <si>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</si>
  <si>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</si>
  <si>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</si>
  <si>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</si>
  <si>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</si>
  <si>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</si>
  <si>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</si>
  <si>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</si>
  <si>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溝口第二球場</t>
  </si>
  <si>
    <t>中屋球場</t>
  </si>
  <si>
    <t>日野サッカー場</t>
  </si>
  <si>
    <t>日置江サッカー場</t>
  </si>
  <si>
    <t>鏡島サッカー場</t>
  </si>
  <si>
    <t>４．岐阜市歴史博物館入館者状況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</si>
  <si>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</si>
  <si>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</si>
  <si>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</si>
  <si>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</si>
  <si>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</si>
  <si>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</si>
  <si>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</si>
  <si>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</si>
  <si>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</si>
  <si>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</si>
  <si>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</si>
  <si>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</si>
  <si>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</si>
  <si>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</si>
  <si>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</si>
  <si>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</si>
  <si>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</si>
  <si>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</si>
  <si>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</si>
  <si>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</si>
  <si>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</si>
  <si>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</si>
  <si>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</si>
  <si>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</si>
  <si>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</si>
  <si>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</si>
  <si>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</si>
  <si>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</si>
  <si>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</si>
  <si>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</si>
  <si>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</si>
  <si>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</si>
  <si>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</si>
  <si>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</si>
  <si>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</si>
  <si>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</si>
  <si>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</si>
  <si>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</si>
  <si>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</si>
  <si>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</si>
  <si>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</si>
  <si>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</si>
  <si>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</si>
  <si>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</si>
  <si>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</si>
  <si>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</si>
  <si>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</si>
  <si>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</si>
  <si>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</si>
  <si>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</si>
  <si>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</si>
  <si>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>白  山</t>
  </si>
  <si>
    <t>梅  林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</si>
  <si>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</si>
  <si>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</si>
  <si>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</si>
  <si>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</si>
  <si>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</si>
  <si>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</si>
  <si>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</si>
  <si>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</si>
  <si>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</si>
  <si>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</si>
  <si>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</si>
  <si>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</si>
  <si>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</si>
  <si>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</si>
  <si>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</si>
  <si>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</si>
  <si>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</si>
  <si>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</si>
  <si>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</si>
  <si>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</si>
  <si>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</si>
  <si>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</si>
  <si>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</si>
  <si>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</si>
  <si>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</si>
  <si>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</si>
  <si>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</si>
  <si>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</si>
  <si>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岐陽運動場</t>
  </si>
  <si>
    <t>視聴覚</t>
  </si>
  <si>
    <t>総合計</t>
  </si>
  <si>
    <t>生　　徒　　数</t>
  </si>
  <si>
    <t>明郷</t>
  </si>
  <si>
    <t>団体数</t>
  </si>
  <si>
    <t>青少年団体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</si>
  <si>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</si>
  <si>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</si>
  <si>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</si>
  <si>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</si>
  <si>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</si>
  <si>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</si>
  <si>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</si>
  <si>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</si>
  <si>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</si>
  <si>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</si>
  <si>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</si>
  <si>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</si>
  <si>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</si>
  <si>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</si>
  <si>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</si>
  <si>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</si>
  <si>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</si>
  <si>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</si>
  <si>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</si>
  <si>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</si>
  <si>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</si>
  <si>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</si>
  <si>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</si>
  <si>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</si>
  <si>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</si>
  <si>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</si>
  <si>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</si>
  <si>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</si>
  <si>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</si>
  <si>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</si>
  <si>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</si>
  <si>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</si>
  <si>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</si>
  <si>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</si>
  <si>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</si>
  <si>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</si>
  <si>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</si>
  <si>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</si>
  <si>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資料：市民会館</t>
  </si>
  <si>
    <t>団　体</t>
  </si>
  <si>
    <t>個　人</t>
  </si>
  <si>
    <t>電　話</t>
  </si>
  <si>
    <t>来　庁</t>
  </si>
  <si>
    <t>９．長 良 川 国 際 会 議 場 利 用 状 況</t>
  </si>
  <si>
    <t>-</t>
  </si>
  <si>
    <t>大　　　会　　　議　　　室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</si>
  <si>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</si>
  <si>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</si>
  <si>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</si>
  <si>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</si>
  <si>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</si>
  <si>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</si>
  <si>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</si>
  <si>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</si>
  <si>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</si>
  <si>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</si>
  <si>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</si>
  <si>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</si>
  <si>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</si>
  <si>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</si>
  <si>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</si>
  <si>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</si>
  <si>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</si>
  <si>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</si>
  <si>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</si>
  <si>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</si>
  <si>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</si>
  <si>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</si>
  <si>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</si>
  <si>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</si>
  <si>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</si>
  <si>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</si>
  <si>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高校</t>
  </si>
  <si>
    <t>全市対象</t>
  </si>
  <si>
    <t>計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</si>
  <si>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</si>
  <si>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</si>
  <si>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</si>
  <si>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</si>
  <si>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</si>
  <si>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</si>
  <si>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</si>
  <si>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</si>
  <si>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</si>
  <si>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項　目</t>
  </si>
  <si>
    <t>３．体　　育　　施　　設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</si>
  <si>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</si>
  <si>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</si>
  <si>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</si>
  <si>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</si>
  <si>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</si>
  <si>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</si>
  <si>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座　　高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</si>
  <si>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</si>
  <si>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</si>
  <si>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</si>
  <si>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</si>
  <si>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</si>
  <si>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</si>
  <si>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</si>
  <si>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</si>
  <si>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</si>
  <si>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</si>
  <si>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</si>
  <si>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</si>
  <si>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</si>
  <si>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</si>
  <si>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</si>
  <si>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</si>
  <si>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</si>
  <si>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</si>
  <si>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</si>
  <si>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</si>
  <si>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</si>
  <si>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</si>
  <si>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</si>
  <si>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</si>
  <si>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</si>
  <si>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</si>
  <si>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</si>
  <si>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</si>
  <si>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</si>
  <si>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</si>
  <si>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</si>
  <si>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</si>
  <si>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</si>
  <si>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</si>
  <si>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</si>
  <si>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 xml:space="preserve">15．地 区 公 民 館 </t>
  </si>
  <si>
    <t>※ 合計には有料使用の件数・人数も含む。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</si>
  <si>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</si>
  <si>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</si>
  <si>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</si>
  <si>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12．ボランティア相談件数・登録人員</t>
  </si>
  <si>
    <t>11．市 民 会 館 利 用 状 況</t>
  </si>
  <si>
    <t>岐阜ファミリーパーク
サッカー兼ラグビー場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</si>
  <si>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</si>
  <si>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</si>
  <si>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資料：市立図書館</t>
  </si>
  <si>
    <t>資料：岐阜県図書館</t>
  </si>
  <si>
    <t>資料：岐阜市歴史博物館</t>
  </si>
  <si>
    <t>(6) 野 球 場 等 利 用 状 況 ( 受 付 数 )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</si>
  <si>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</si>
  <si>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</si>
  <si>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</si>
  <si>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</si>
  <si>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</si>
  <si>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</si>
  <si>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</si>
  <si>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１　年</t>
  </si>
  <si>
    <t>２　年</t>
  </si>
  <si>
    <t>３　年</t>
  </si>
  <si>
    <t>４　年</t>
  </si>
  <si>
    <t>５　年</t>
  </si>
  <si>
    <t>６　年</t>
  </si>
  <si>
    <t>(小・中学部)</t>
  </si>
  <si>
    <t>(高  等  部)</t>
  </si>
  <si>
    <t>資料：科学館</t>
  </si>
  <si>
    <t>資料：ドリームシアター岐阜</t>
  </si>
  <si>
    <t>資料：人権啓発センター（市民参画部）</t>
  </si>
  <si>
    <t>格技場</t>
  </si>
  <si>
    <t>岐陽
体育館</t>
  </si>
  <si>
    <t>柳津運動場</t>
  </si>
  <si>
    <t>高桑運動広場</t>
  </si>
  <si>
    <t>坂巻運動広場</t>
  </si>
  <si>
    <t>年度・月</t>
  </si>
  <si>
    <t>柳津</t>
  </si>
  <si>
    <t>城北(藍川)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</si>
  <si>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</si>
  <si>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</si>
  <si>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</si>
  <si>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</si>
  <si>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</si>
  <si>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</si>
  <si>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　 6</t>
  </si>
  <si>
    <t>　 7</t>
  </si>
  <si>
    <t>　 8</t>
  </si>
  <si>
    <t>　 9</t>
  </si>
  <si>
    <t>年度・月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</si>
  <si>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</si>
  <si>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</si>
  <si>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</si>
  <si>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</si>
  <si>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</si>
  <si>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</si>
  <si>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</si>
  <si>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</si>
  <si>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</si>
  <si>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</si>
  <si>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</si>
  <si>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</si>
  <si>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</si>
  <si>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</si>
  <si>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</si>
  <si>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</si>
  <si>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相  談  件  数</t>
  </si>
  <si>
    <t>登  録  人  数  （3月31日現在）</t>
  </si>
  <si>
    <t>資料：長良川国際会議場</t>
  </si>
  <si>
    <t>開 場 日 数</t>
  </si>
  <si>
    <t>入 場 人 員</t>
  </si>
  <si>
    <t>１ 日 平 均</t>
  </si>
  <si>
    <t>区　分</t>
  </si>
  <si>
    <t>　 10</t>
  </si>
  <si>
    <t>　 11</t>
  </si>
  <si>
    <t>　 12</t>
  </si>
  <si>
    <t>国　　際　　会　　議　　室</t>
  </si>
  <si>
    <t>北青少年会館</t>
  </si>
  <si>
    <t>東青少年会館</t>
  </si>
  <si>
    <t>岐  阜</t>
  </si>
  <si>
    <t>資料：市教育委員会（学校指導課）</t>
  </si>
  <si>
    <t>　特別支援学校</t>
  </si>
  <si>
    <t>岐阜特別支援</t>
  </si>
  <si>
    <t>資料：市教育委員会（学校指導課）</t>
  </si>
  <si>
    <t>資料：市教育委員会（学校指導課）　※ 職員数には兼務者を含む。</t>
  </si>
  <si>
    <t>資料：市教育委員会(学校保健課）</t>
  </si>
  <si>
    <t>資料：市教育委員会（学校保健課）</t>
  </si>
  <si>
    <t>資料：市教育委員会（市民体育課）</t>
  </si>
  <si>
    <t>江崎Ａ球場</t>
  </si>
  <si>
    <t>江崎Ｂ球場</t>
  </si>
  <si>
    <t>江崎Ｃ球場</t>
  </si>
  <si>
    <t>板屋Ａ球場</t>
  </si>
  <si>
    <t>板屋Ｂ球場</t>
  </si>
  <si>
    <t>次木Ａ球場</t>
  </si>
  <si>
    <t>次木Ｂ球場</t>
  </si>
  <si>
    <t>伊自良川Ａ球場</t>
  </si>
  <si>
    <t>伊自良川Ｃ球場</t>
  </si>
  <si>
    <t>伊自良川サッカー場</t>
  </si>
  <si>
    <t>資料：市教育委員会(市民体育課）</t>
  </si>
  <si>
    <t>資料：少年自然の家</t>
  </si>
  <si>
    <t>資料：社会教育課</t>
  </si>
  <si>
    <t>※ 地区公民館：50館</t>
  </si>
  <si>
    <t>岐阜</t>
  </si>
  <si>
    <t>特別支援</t>
  </si>
  <si>
    <t>開 館
日 数</t>
  </si>
  <si>
    <t>合 計
人 数
A+B+C</t>
  </si>
  <si>
    <t>個 人 ・ 団 体 使 用</t>
  </si>
  <si>
    <t>一般個人利用</t>
  </si>
  <si>
    <t>学校・子ども会等団体利用</t>
  </si>
  <si>
    <t>ｻﾎﾟｰﾀｰ
見学者
等</t>
  </si>
  <si>
    <t>小学校及び中学校児童、生徒体位表は学校保健統計調査(基幹統計・各年4月)の結果である。</t>
  </si>
  <si>
    <t>(計に駐車場の利用台数は含まず）</t>
  </si>
  <si>
    <t>10．文 化 セ ン タ ー 利 用 状 況</t>
  </si>
  <si>
    <t>催　　し　　広　　場</t>
  </si>
  <si>
    <t>小　　　　劇　　　　場</t>
  </si>
  <si>
    <t>資料：文化センター</t>
  </si>
  <si>
    <t>選挙関係</t>
  </si>
  <si>
    <t>人数</t>
  </si>
  <si>
    <t xml:space="preserve">     5　</t>
  </si>
  <si>
    <t xml:space="preserve">    10　</t>
  </si>
  <si>
    <t xml:space="preserve">     2　</t>
  </si>
  <si>
    <t xml:space="preserve">     3　</t>
  </si>
  <si>
    <t>　　 5　</t>
  </si>
  <si>
    <t>　　10　</t>
  </si>
  <si>
    <t>　　 2　</t>
  </si>
  <si>
    <t>開室日数</t>
  </si>
  <si>
    <t>入室者総数</t>
  </si>
  <si>
    <t>一日当たりの入室者数</t>
  </si>
  <si>
    <t>大ホール</t>
  </si>
  <si>
    <t>※外国人は内数である。</t>
  </si>
  <si>
    <t>明  郷</t>
  </si>
  <si>
    <t>岐阜清流</t>
  </si>
  <si>
    <t>岐阜中央</t>
  </si>
  <si>
    <t>平成25年度</t>
  </si>
  <si>
    <t xml:space="preserve"> </t>
  </si>
  <si>
    <t>　</t>
  </si>
  <si>
    <t>羽　島　北</t>
  </si>
  <si>
    <t xml:space="preserve">        </t>
  </si>
  <si>
    <t xml:space="preserve"> </t>
  </si>
  <si>
    <t>　</t>
  </si>
  <si>
    <t xml:space="preserve"> </t>
  </si>
  <si>
    <t>岐阜中央第２体育館</t>
  </si>
  <si>
    <t>中央青少年会館</t>
  </si>
  <si>
    <t>※テニスコートの校数・利用人数は運動場に含む。</t>
  </si>
  <si>
    <t>資料：市教育委員会（市民体育課）</t>
  </si>
  <si>
    <t>北西部運動公園B</t>
  </si>
  <si>
    <t>加納公園サッカー場</t>
  </si>
  <si>
    <t xml:space="preserve"> </t>
  </si>
  <si>
    <t>諏訪山運動場</t>
  </si>
  <si>
    <t>岐陽運動場</t>
  </si>
  <si>
    <t>フィールドかけぼら</t>
  </si>
  <si>
    <t xml:space="preserve">  </t>
  </si>
  <si>
    <t xml:space="preserve">  </t>
  </si>
  <si>
    <t>柳津図書室</t>
  </si>
  <si>
    <t>平成26年度</t>
  </si>
  <si>
    <t>蔵  書  冊  数</t>
  </si>
  <si>
    <t>資料：中央青少年会館</t>
  </si>
  <si>
    <t>ｸﾗｼｯｸ</t>
  </si>
  <si>
    <t>メ　　イ　　ン　　ホ　　ー　　ル</t>
  </si>
  <si>
    <t>※平成25年4月1日から平成26年1月31日まで耐震補強工事のため休館</t>
  </si>
  <si>
    <t>　</t>
  </si>
  <si>
    <t>資料：男女共生・生きがい推進課（生涯学習センター　ボランティア相談コーナー）</t>
  </si>
  <si>
    <t>資料：男女共生・生きがい推進課</t>
  </si>
  <si>
    <t xml:space="preserve"> </t>
  </si>
  <si>
    <t xml:space="preserve"> 利 用 状 況</t>
  </si>
  <si>
    <t>Ｐ Ｔ Ａ</t>
  </si>
  <si>
    <t>クラブサークル</t>
  </si>
  <si>
    <t xml:space="preserve"> </t>
  </si>
  <si>
    <t>※　「団体」は20人以上</t>
  </si>
  <si>
    <t>(2) 加藤栄三・東一記念美術館（分館）入館者数</t>
  </si>
  <si>
    <t>※　「団体」は20人以上</t>
  </si>
  <si>
    <t>平成27年度</t>
  </si>
  <si>
    <t>平成25年度</t>
  </si>
  <si>
    <t>中央館</t>
  </si>
  <si>
    <t>アウトリーチ</t>
  </si>
  <si>
    <t>（合計のうち有料使用）</t>
  </si>
  <si>
    <t>平成26年度</t>
  </si>
  <si>
    <t>徹明さくら</t>
  </si>
  <si>
    <t>平成28年度</t>
  </si>
  <si>
    <t>H28より測定なし</t>
  </si>
  <si>
    <t>もえぎの里多目的体育館</t>
  </si>
  <si>
    <t>平成26年</t>
  </si>
  <si>
    <t>29年 4月</t>
  </si>
  <si>
    <t>30年 1月</t>
  </si>
  <si>
    <t>30年 1月</t>
  </si>
  <si>
    <t>平成28年10月より原三溪記念室開室</t>
  </si>
  <si>
    <t>平成25年度</t>
  </si>
  <si>
    <t>　 5</t>
  </si>
  <si>
    <t>　 2</t>
  </si>
  <si>
    <t>　 3</t>
  </si>
  <si>
    <t>平成27年度</t>
  </si>
  <si>
    <t>　　 5　</t>
  </si>
  <si>
    <t>　　10　</t>
  </si>
  <si>
    <t>　　 2　</t>
  </si>
  <si>
    <t>　</t>
  </si>
  <si>
    <t xml:space="preserve"> </t>
  </si>
  <si>
    <t>29年 4月</t>
  </si>
  <si>
    <t>平成29年度</t>
  </si>
  <si>
    <t>-</t>
  </si>
  <si>
    <t xml:space="preserve">     5　</t>
  </si>
  <si>
    <t xml:space="preserve">    10　</t>
  </si>
  <si>
    <t xml:space="preserve">     2　</t>
  </si>
  <si>
    <t xml:space="preserve">     3　</t>
  </si>
  <si>
    <t xml:space="preserve">平成29年度 </t>
  </si>
  <si>
    <t>平成28年8月まで柳津歴史民俗資料室（分室）</t>
  </si>
  <si>
    <t>(3)  原三溪記念室（分室）入室者数</t>
  </si>
  <si>
    <t>特に表示のないものは、平成30年の調査結果である。</t>
  </si>
  <si>
    <t>(1) 市立図書館資料貸出状況(平成29年度末現在)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</si>
</sst>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  <numFmt numFmtId="189" formatCode="0_);[Red]\(0\)"/>
    <numFmt numFmtId="190" formatCode="#,##0;\-#,##0;\-"/>
    <numFmt numFmtId="191" formatCode="* #,##0_ ;_ * \-#,##0_ ;_ * &quot;- &quot;_ ;_ @_ "/>
    <numFmt numFmtId="192" formatCode="_ * #,##0_ ;_ * \-#,##0_ ;_ * &quot;- &quot;_ ;_ @_ "/>
    <numFmt numFmtId="193" formatCode="#,##0;[Red]\-#,##0;\-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5.5"/>
      <name val="ＭＳ 明朝"/>
      <family val="1"/>
    </font>
    <font>
      <b/>
      <sz val="12"/>
      <name val="ＭＳ Ｐゴシック"/>
      <family val="3"/>
    </font>
    <font>
      <sz val="16"/>
      <color indexed="10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b/>
      <sz val="5.5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Ｐゴシック"/>
      <family val="3"/>
    </font>
    <font>
      <sz val="14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36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distributed" textRotation="255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5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vertical="center" textRotation="255"/>
    </xf>
    <xf numFmtId="0" fontId="23" fillId="0" borderId="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/>
    </xf>
    <xf numFmtId="38" fontId="7" fillId="0" borderId="23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55" fontId="22" fillId="0" borderId="11" xfId="0" applyNumberFormat="1" applyFont="1" applyFill="1" applyBorder="1" applyAlignment="1" quotePrefix="1">
      <alignment horizontal="center" vertical="center"/>
    </xf>
    <xf numFmtId="0" fontId="2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left" vertical="center"/>
    </xf>
    <xf numFmtId="38" fontId="7" fillId="0" borderId="10" xfId="51" applyFont="1" applyFill="1" applyBorder="1" applyAlignment="1">
      <alignment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38" fontId="7" fillId="0" borderId="13" xfId="51" applyFont="1" applyFill="1" applyBorder="1" applyAlignment="1">
      <alignment horizontal="center" vertical="center"/>
    </xf>
    <xf numFmtId="38" fontId="21" fillId="0" borderId="0" xfId="51" applyFont="1" applyFill="1" applyBorder="1" applyAlignment="1">
      <alignment horizontal="right" vertical="center"/>
    </xf>
    <xf numFmtId="38" fontId="7" fillId="0" borderId="0" xfId="5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7" fillId="0" borderId="10" xfId="5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38" fontId="7" fillId="0" borderId="20" xfId="51" applyFont="1" applyFill="1" applyBorder="1" applyAlignment="1">
      <alignment horizontal="center" vertical="center"/>
    </xf>
    <xf numFmtId="38" fontId="7" fillId="0" borderId="30" xfId="51" applyFont="1" applyFill="1" applyBorder="1" applyAlignment="1">
      <alignment horizontal="center" vertical="center"/>
    </xf>
    <xf numFmtId="38" fontId="7" fillId="0" borderId="25" xfId="51" applyFont="1" applyFill="1" applyBorder="1" applyAlignment="1">
      <alignment vertical="center"/>
    </xf>
    <xf numFmtId="38" fontId="15" fillId="0" borderId="10" xfId="51" applyFont="1" applyFill="1" applyBorder="1" applyAlignment="1">
      <alignment vertical="center"/>
    </xf>
    <xf numFmtId="38" fontId="15" fillId="0" borderId="19" xfId="51" applyFont="1" applyFill="1" applyBorder="1" applyAlignment="1">
      <alignment horizontal="center" vertical="center"/>
    </xf>
    <xf numFmtId="38" fontId="15" fillId="0" borderId="13" xfId="51" applyFont="1" applyFill="1" applyBorder="1" applyAlignment="1">
      <alignment horizontal="center" vertical="center"/>
    </xf>
    <xf numFmtId="38" fontId="15" fillId="0" borderId="30" xfId="51" applyFont="1" applyFill="1" applyBorder="1" applyAlignment="1">
      <alignment horizontal="center" vertical="center"/>
    </xf>
    <xf numFmtId="38" fontId="23" fillId="0" borderId="24" xfId="51" applyFont="1" applyFill="1" applyBorder="1" applyAlignment="1">
      <alignment vertical="center"/>
    </xf>
    <xf numFmtId="38" fontId="23" fillId="0" borderId="10" xfId="5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6" fillId="0" borderId="0" xfId="51" applyFont="1" applyFill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34" fillId="0" borderId="23" xfId="51" applyFont="1" applyFill="1" applyBorder="1" applyAlignment="1">
      <alignment vertical="center"/>
    </xf>
    <xf numFmtId="38" fontId="34" fillId="0" borderId="0" xfId="51" applyFont="1" applyFill="1" applyBorder="1" applyAlignment="1">
      <alignment vertical="center"/>
    </xf>
    <xf numFmtId="38" fontId="7" fillId="0" borderId="24" xfId="51" applyFont="1" applyFill="1" applyBorder="1" applyAlignment="1">
      <alignment vertical="center"/>
    </xf>
    <xf numFmtId="38" fontId="7" fillId="0" borderId="30" xfId="51" applyFont="1" applyFill="1" applyBorder="1" applyAlignment="1">
      <alignment horizontal="center" vertical="center" wrapText="1"/>
    </xf>
    <xf numFmtId="38" fontId="23" fillId="0" borderId="0" xfId="51" applyFont="1" applyFill="1" applyBorder="1" applyAlignment="1">
      <alignment vertical="center"/>
    </xf>
    <xf numFmtId="38" fontId="7" fillId="0" borderId="0" xfId="51" applyFont="1" applyFill="1" applyAlignment="1">
      <alignment horizontal="right" vertical="center"/>
    </xf>
    <xf numFmtId="38" fontId="7" fillId="0" borderId="0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vertical="center" textRotation="255" shrinkToFit="1"/>
    </xf>
    <xf numFmtId="38" fontId="7" fillId="0" borderId="18" xfId="5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7" fillId="0" borderId="0" xfId="51" applyFont="1" applyFill="1" applyBorder="1" applyAlignment="1">
      <alignment/>
    </xf>
    <xf numFmtId="38" fontId="7" fillId="0" borderId="17" xfId="51" applyFont="1" applyFill="1" applyBorder="1" applyAlignment="1">
      <alignment horizontal="center" vertical="center" wrapText="1"/>
    </xf>
    <xf numFmtId="38" fontId="11" fillId="0" borderId="0" xfId="51" applyFont="1" applyFill="1" applyAlignment="1">
      <alignment horizontal="left" vertical="center"/>
    </xf>
    <xf numFmtId="38" fontId="11" fillId="0" borderId="0" xfId="51" applyFont="1" applyFill="1" applyAlignment="1">
      <alignment vertical="center"/>
    </xf>
    <xf numFmtId="38" fontId="32" fillId="0" borderId="10" xfId="51" applyFont="1" applyFill="1" applyBorder="1" applyAlignment="1">
      <alignment vertical="center"/>
    </xf>
    <xf numFmtId="38" fontId="23" fillId="0" borderId="30" xfId="51" applyFont="1" applyFill="1" applyBorder="1" applyAlignment="1">
      <alignment horizontal="center" vertical="center" wrapText="1"/>
    </xf>
    <xf numFmtId="38" fontId="23" fillId="0" borderId="31" xfId="51" applyFont="1" applyFill="1" applyBorder="1" applyAlignment="1">
      <alignment horizontal="center" vertical="center" wrapText="1"/>
    </xf>
    <xf numFmtId="38" fontId="2" fillId="0" borderId="0" xfId="51" applyFont="1" applyFill="1" applyBorder="1" applyAlignment="1">
      <alignment vertical="center"/>
    </xf>
    <xf numFmtId="38" fontId="22" fillId="0" borderId="0" xfId="51" applyFont="1" applyFill="1" applyAlignment="1">
      <alignment vertical="center"/>
    </xf>
    <xf numFmtId="190" fontId="29" fillId="0" borderId="0" xfId="51" applyNumberFormat="1" applyFont="1" applyFill="1" applyAlignment="1">
      <alignment vertical="center"/>
    </xf>
    <xf numFmtId="38" fontId="2" fillId="0" borderId="10" xfId="51" applyFont="1" applyFill="1" applyBorder="1" applyAlignment="1">
      <alignment vertical="center"/>
    </xf>
    <xf numFmtId="38" fontId="20" fillId="0" borderId="0" xfId="51" applyFont="1" applyFill="1" applyAlignment="1">
      <alignment vertical="center"/>
    </xf>
    <xf numFmtId="38" fontId="20" fillId="0" borderId="0" xfId="51" applyFont="1" applyFill="1" applyBorder="1" applyAlignment="1">
      <alignment vertical="center"/>
    </xf>
    <xf numFmtId="38" fontId="32" fillId="0" borderId="0" xfId="51" applyFont="1" applyFill="1" applyBorder="1" applyAlignment="1">
      <alignment vertical="center"/>
    </xf>
    <xf numFmtId="38" fontId="7" fillId="0" borderId="32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7" fillId="0" borderId="23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 horizontal="center" vertical="distributed" textRotation="255" wrapText="1"/>
    </xf>
    <xf numFmtId="38" fontId="7" fillId="0" borderId="33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16" fillId="0" borderId="30" xfId="51" applyFont="1" applyFill="1" applyBorder="1" applyAlignment="1">
      <alignment horizontal="center" vertical="center"/>
    </xf>
    <xf numFmtId="38" fontId="16" fillId="0" borderId="33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horizontal="right" vertical="center"/>
    </xf>
    <xf numFmtId="38" fontId="18" fillId="0" borderId="0" xfId="51" applyFont="1" applyFill="1" applyBorder="1" applyAlignment="1">
      <alignment horizontal="right" vertical="center"/>
    </xf>
    <xf numFmtId="38" fontId="18" fillId="0" borderId="0" xfId="51" applyFont="1" applyFill="1" applyAlignment="1">
      <alignment horizontal="right" vertical="center"/>
    </xf>
    <xf numFmtId="38" fontId="16" fillId="0" borderId="0" xfId="51" applyFont="1" applyFill="1" applyAlignment="1">
      <alignment horizontal="right" vertical="center"/>
    </xf>
    <xf numFmtId="190" fontId="16" fillId="0" borderId="0" xfId="51" applyNumberFormat="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vertical="center"/>
    </xf>
    <xf numFmtId="38" fontId="7" fillId="0" borderId="0" xfId="51" applyFont="1" applyFill="1" applyAlignment="1">
      <alignment/>
    </xf>
    <xf numFmtId="38" fontId="7" fillId="0" borderId="29" xfId="51" applyFont="1" applyFill="1" applyBorder="1" applyAlignment="1">
      <alignment horizontal="center" vertical="distributed" textRotation="255" wrapText="1"/>
    </xf>
    <xf numFmtId="38" fontId="21" fillId="0" borderId="29" xfId="51" applyFont="1" applyFill="1" applyBorder="1" applyAlignment="1">
      <alignment horizontal="center" vertical="distributed" textRotation="255" wrapText="1"/>
    </xf>
    <xf numFmtId="38" fontId="7" fillId="0" borderId="34" xfId="51" applyFont="1" applyFill="1" applyBorder="1" applyAlignment="1">
      <alignment horizontal="center" vertical="distributed" textRotation="255" wrapText="1"/>
    </xf>
    <xf numFmtId="38" fontId="7" fillId="0" borderId="34" xfId="51" applyFont="1" applyFill="1" applyBorder="1" applyAlignment="1">
      <alignment/>
    </xf>
    <xf numFmtId="38" fontId="21" fillId="0" borderId="32" xfId="51" applyFont="1" applyFill="1" applyBorder="1" applyAlignment="1">
      <alignment horizontal="center" vertical="distributed" textRotation="255" wrapText="1"/>
    </xf>
    <xf numFmtId="38" fontId="7" fillId="0" borderId="11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 wrapText="1"/>
    </xf>
    <xf numFmtId="38" fontId="21" fillId="0" borderId="15" xfId="51" applyFont="1" applyFill="1" applyBorder="1" applyAlignment="1">
      <alignment horizontal="center" vertical="distributed" textRotation="255" wrapText="1"/>
    </xf>
    <xf numFmtId="38" fontId="7" fillId="0" borderId="21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/>
    </xf>
    <xf numFmtId="38" fontId="7" fillId="0" borderId="0" xfId="51" applyFont="1" applyFill="1" applyBorder="1" applyAlignment="1">
      <alignment horizontal="right" vertical="center"/>
    </xf>
    <xf numFmtId="38" fontId="23" fillId="0" borderId="30" xfId="51" applyFont="1" applyFill="1" applyBorder="1" applyAlignment="1">
      <alignment horizontal="center" vertical="center"/>
    </xf>
    <xf numFmtId="38" fontId="23" fillId="0" borderId="13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center" vertical="center"/>
    </xf>
    <xf numFmtId="38" fontId="21" fillId="0" borderId="25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center" vertical="center" textRotation="255"/>
    </xf>
    <xf numFmtId="38" fontId="24" fillId="0" borderId="0" xfId="51" applyFont="1" applyFill="1" applyBorder="1" applyAlignment="1">
      <alignment horizontal="center" vertical="center" textRotation="255" wrapText="1"/>
    </xf>
    <xf numFmtId="38" fontId="7" fillId="0" borderId="0" xfId="51" applyFont="1" applyFill="1" applyBorder="1" applyAlignment="1">
      <alignment horizontal="center" vertical="distributed" textRotation="255"/>
    </xf>
    <xf numFmtId="38" fontId="7" fillId="0" borderId="0" xfId="51" applyFont="1" applyFill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distributed" textRotation="255" wrapText="1" shrinkToFit="1"/>
    </xf>
    <xf numFmtId="38" fontId="7" fillId="0" borderId="35" xfId="51" applyFont="1" applyFill="1" applyBorder="1" applyAlignment="1">
      <alignment horizontal="center" vertical="center"/>
    </xf>
    <xf numFmtId="38" fontId="34" fillId="0" borderId="0" xfId="51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vertical="center" wrapText="1"/>
    </xf>
    <xf numFmtId="38" fontId="7" fillId="0" borderId="13" xfId="51" applyFont="1" applyFill="1" applyBorder="1" applyAlignment="1">
      <alignment vertical="center" wrapText="1"/>
    </xf>
    <xf numFmtId="38" fontId="21" fillId="0" borderId="18" xfId="51" applyFont="1" applyFill="1" applyBorder="1" applyAlignment="1">
      <alignment vertical="center" wrapText="1"/>
    </xf>
    <xf numFmtId="38" fontId="8" fillId="0" borderId="0" xfId="51" applyFont="1" applyFill="1" applyBorder="1" applyAlignment="1">
      <alignment vertical="center"/>
    </xf>
    <xf numFmtId="38" fontId="2" fillId="0" borderId="0" xfId="51" applyFont="1" applyFill="1" applyAlignment="1">
      <alignment horizontal="right" vertical="center"/>
    </xf>
    <xf numFmtId="0" fontId="34" fillId="0" borderId="14" xfId="0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38" fontId="7" fillId="0" borderId="0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7" fillId="0" borderId="0" xfId="51" applyFont="1" applyFill="1" applyBorder="1" applyAlignment="1">
      <alignment horizontal="distributed" vertical="center"/>
    </xf>
    <xf numFmtId="38" fontId="7" fillId="0" borderId="11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horizontal="distributed" vertical="center" wrapText="1"/>
    </xf>
    <xf numFmtId="38" fontId="7" fillId="0" borderId="0" xfId="51" applyFont="1" applyFill="1" applyAlignment="1">
      <alignment vertical="center" wrapText="1"/>
    </xf>
    <xf numFmtId="38" fontId="2" fillId="0" borderId="0" xfId="5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distributed" textRotation="255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 vertical="center" textRotation="255"/>
    </xf>
    <xf numFmtId="0" fontId="7" fillId="0" borderId="41" xfId="0" applyFont="1" applyFill="1" applyBorder="1" applyAlignment="1">
      <alignment vertical="center"/>
    </xf>
    <xf numFmtId="38" fontId="7" fillId="0" borderId="12" xfId="51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distributed" textRotation="255"/>
    </xf>
    <xf numFmtId="181" fontId="82" fillId="0" borderId="0" xfId="0" applyNumberFormat="1" applyFont="1" applyFill="1" applyBorder="1" applyAlignment="1">
      <alignment vertical="center"/>
    </xf>
    <xf numFmtId="38" fontId="7" fillId="0" borderId="13" xfId="5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 vertical="center"/>
    </xf>
    <xf numFmtId="181" fontId="82" fillId="0" borderId="0" xfId="0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38" fontId="84" fillId="0" borderId="0" xfId="51" applyFont="1" applyFill="1" applyAlignment="1">
      <alignment vertical="center"/>
    </xf>
    <xf numFmtId="0" fontId="85" fillId="0" borderId="10" xfId="0" applyFont="1" applyFill="1" applyBorder="1" applyAlignment="1">
      <alignment vertical="center"/>
    </xf>
    <xf numFmtId="38" fontId="85" fillId="0" borderId="10" xfId="51" applyFont="1" applyFill="1" applyBorder="1" applyAlignment="1">
      <alignment vertical="center"/>
    </xf>
    <xf numFmtId="0" fontId="82" fillId="0" borderId="25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190" fontId="7" fillId="0" borderId="0" xfId="0" applyNumberFormat="1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distributed" textRotation="255" wrapText="1" shrinkToFit="1"/>
    </xf>
    <xf numFmtId="0" fontId="7" fillId="0" borderId="0" xfId="0" applyNumberFormat="1" applyFont="1" applyFill="1" applyBorder="1" applyAlignment="1">
      <alignment horizontal="right" vertical="center"/>
    </xf>
    <xf numFmtId="190" fontId="22" fillId="0" borderId="0" xfId="51" applyNumberFormat="1" applyFont="1" applyFill="1" applyAlignment="1">
      <alignment vertical="center"/>
    </xf>
    <xf numFmtId="193" fontId="7" fillId="0" borderId="0" xfId="51" applyNumberFormat="1" applyFont="1" applyFill="1" applyAlignment="1">
      <alignment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vertical="center"/>
    </xf>
    <xf numFmtId="193" fontId="7" fillId="0" borderId="0" xfId="0" applyNumberFormat="1" applyFont="1" applyFill="1" applyAlignment="1">
      <alignment horizontal="right" vertical="center"/>
    </xf>
    <xf numFmtId="193" fontId="2" fillId="0" borderId="0" xfId="0" applyNumberFormat="1" applyFont="1" applyFill="1" applyBorder="1" applyAlignment="1">
      <alignment vertical="center"/>
    </xf>
    <xf numFmtId="193" fontId="7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38" fontId="7" fillId="0" borderId="0" xfId="5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38" fontId="37" fillId="0" borderId="23" xfId="51" applyFont="1" applyFill="1" applyBorder="1" applyAlignment="1">
      <alignment vertical="center"/>
    </xf>
    <xf numFmtId="38" fontId="37" fillId="0" borderId="0" xfId="51" applyFont="1" applyFill="1" applyBorder="1" applyAlignment="1">
      <alignment vertical="center"/>
    </xf>
    <xf numFmtId="38" fontId="38" fillId="0" borderId="23" xfId="51" applyFont="1" applyFill="1" applyBorder="1" applyAlignment="1">
      <alignment vertical="center"/>
    </xf>
    <xf numFmtId="38" fontId="38" fillId="0" borderId="0" xfId="51" applyFont="1" applyFill="1" applyBorder="1" applyAlignment="1">
      <alignment vertical="center"/>
    </xf>
    <xf numFmtId="38" fontId="7" fillId="0" borderId="23" xfId="51" applyFont="1" applyFill="1" applyBorder="1" applyAlignment="1">
      <alignment vertical="center"/>
    </xf>
    <xf numFmtId="38" fontId="2" fillId="0" borderId="23" xfId="51" applyFont="1" applyFill="1" applyBorder="1" applyAlignment="1">
      <alignment vertical="center"/>
    </xf>
    <xf numFmtId="190" fontId="7" fillId="0" borderId="23" xfId="51" applyNumberFormat="1" applyFont="1" applyFill="1" applyBorder="1" applyAlignment="1">
      <alignment vertical="center"/>
    </xf>
    <xf numFmtId="190" fontId="7" fillId="0" borderId="0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horizontal="right" vertical="center"/>
    </xf>
    <xf numFmtId="190" fontId="2" fillId="0" borderId="23" xfId="51" applyNumberFormat="1" applyFont="1" applyFill="1" applyBorder="1" applyAlignment="1">
      <alignment vertical="center"/>
    </xf>
    <xf numFmtId="190" fontId="2" fillId="0" borderId="0" xfId="51" applyNumberFormat="1" applyFont="1" applyFill="1" applyBorder="1" applyAlignment="1">
      <alignment vertical="center"/>
    </xf>
    <xf numFmtId="0" fontId="2" fillId="0" borderId="0" xfId="51" applyNumberFormat="1" applyFont="1" applyFill="1" applyBorder="1" applyAlignment="1">
      <alignment horizontal="right" vertical="center"/>
    </xf>
    <xf numFmtId="189" fontId="7" fillId="0" borderId="0" xfId="51" applyNumberFormat="1" applyFont="1" applyFill="1" applyBorder="1" applyAlignment="1">
      <alignment horizontal="right" vertical="center"/>
    </xf>
    <xf numFmtId="189" fontId="2" fillId="0" borderId="0" xfId="51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9" fontId="7" fillId="0" borderId="0" xfId="0" applyNumberFormat="1" applyFont="1" applyFill="1" applyBorder="1" applyAlignment="1" quotePrefix="1">
      <alignment horizontal="right" vertical="center"/>
    </xf>
    <xf numFmtId="189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38" fontId="7" fillId="0" borderId="10" xfId="51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38" fontId="7" fillId="0" borderId="29" xfId="51" applyFont="1" applyFill="1" applyBorder="1" applyAlignment="1">
      <alignment horizontal="center" vertical="distributed" textRotation="255"/>
    </xf>
    <xf numFmtId="38" fontId="7" fillId="0" borderId="34" xfId="51" applyFont="1" applyFill="1" applyBorder="1" applyAlignment="1">
      <alignment horizontal="center" vertical="distributed" textRotation="255"/>
    </xf>
    <xf numFmtId="38" fontId="39" fillId="0" borderId="29" xfId="51" applyFont="1" applyFill="1" applyBorder="1" applyAlignment="1">
      <alignment horizontal="center" vertical="distributed" textRotation="255" wrapText="1"/>
    </xf>
    <xf numFmtId="38" fontId="7" fillId="0" borderId="36" xfId="51" applyFont="1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38" fontId="7" fillId="0" borderId="32" xfId="51" applyFont="1" applyFill="1" applyBorder="1" applyAlignment="1">
      <alignment horizontal="center" vertical="distributed" textRotation="255"/>
    </xf>
    <xf numFmtId="38" fontId="7" fillId="0" borderId="23" xfId="51" applyFont="1" applyFill="1" applyBorder="1" applyAlignment="1">
      <alignment horizontal="center" vertical="distributed" textRotation="255"/>
    </xf>
    <xf numFmtId="38" fontId="23" fillId="0" borderId="32" xfId="51" applyFont="1" applyFill="1" applyBorder="1" applyAlignment="1">
      <alignment horizontal="center" vertical="distributed" textRotation="255"/>
    </xf>
    <xf numFmtId="38" fontId="40" fillId="0" borderId="32" xfId="51" applyFont="1" applyFill="1" applyBorder="1" applyAlignment="1">
      <alignment horizontal="center" vertical="distributed" textRotation="255" wrapText="1"/>
    </xf>
    <xf numFmtId="38" fontId="41" fillId="0" borderId="0" xfId="51" applyFont="1" applyFill="1" applyBorder="1" applyAlignment="1">
      <alignment horizontal="center" vertical="distributed" textRotation="255"/>
    </xf>
    <xf numFmtId="38" fontId="7" fillId="0" borderId="15" xfId="51" applyFont="1" applyFill="1" applyBorder="1" applyAlignment="1">
      <alignment horizontal="center" vertical="distributed" textRotation="255"/>
    </xf>
    <xf numFmtId="38" fontId="7" fillId="0" borderId="19" xfId="51" applyFont="1" applyFill="1" applyBorder="1" applyAlignment="1">
      <alignment horizontal="center" vertical="distributed" textRotation="255"/>
    </xf>
    <xf numFmtId="38" fontId="39" fillId="0" borderId="15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0" fontId="7" fillId="0" borderId="0" xfId="51" applyNumberFormat="1" applyFont="1" applyFill="1" applyAlignment="1">
      <alignment vertical="center"/>
    </xf>
    <xf numFmtId="190" fontId="7" fillId="0" borderId="0" xfId="51" applyNumberFormat="1" applyFont="1" applyFill="1" applyAlignment="1">
      <alignment horizontal="right" vertical="center"/>
    </xf>
    <xf numFmtId="190" fontId="2" fillId="0" borderId="0" xfId="51" applyNumberFormat="1" applyFont="1" applyFill="1" applyAlignment="1">
      <alignment vertical="center"/>
    </xf>
    <xf numFmtId="190" fontId="2" fillId="0" borderId="0" xfId="51" applyNumberFormat="1" applyFont="1" applyFill="1" applyAlignment="1">
      <alignment horizontal="right" vertical="center"/>
    </xf>
    <xf numFmtId="190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/>
    </xf>
    <xf numFmtId="193" fontId="7" fillId="0" borderId="0" xfId="51" applyNumberFormat="1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38" fontId="16" fillId="0" borderId="30" xfId="51" applyFont="1" applyFill="1" applyBorder="1" applyAlignment="1">
      <alignment horizontal="center" vertical="center" shrinkToFit="1"/>
    </xf>
    <xf numFmtId="38" fontId="16" fillId="0" borderId="13" xfId="5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42" fillId="0" borderId="0" xfId="51" applyFont="1" applyFill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0" xfId="51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0" fontId="2" fillId="0" borderId="0" xfId="0" applyNumberFormat="1" applyFont="1" applyFill="1" applyBorder="1" applyAlignment="1" quotePrefix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90" fontId="22" fillId="0" borderId="0" xfId="51" applyNumberFormat="1" applyFont="1" applyFill="1" applyAlignment="1">
      <alignment horizontal="right" vertical="center"/>
    </xf>
    <xf numFmtId="38" fontId="7" fillId="0" borderId="44" xfId="51" applyFont="1" applyFill="1" applyBorder="1" applyAlignment="1">
      <alignment horizontal="center" vertical="center"/>
    </xf>
    <xf numFmtId="38" fontId="21" fillId="0" borderId="45" xfId="51" applyFont="1" applyFill="1" applyBorder="1" applyAlignment="1">
      <alignment horizontal="right" vertical="center"/>
    </xf>
    <xf numFmtId="181" fontId="7" fillId="0" borderId="45" xfId="0" applyNumberFormat="1" applyFont="1" applyFill="1" applyBorder="1" applyAlignment="1">
      <alignment vertical="center"/>
    </xf>
    <xf numFmtId="38" fontId="7" fillId="0" borderId="45" xfId="51" applyFont="1" applyFill="1" applyBorder="1" applyAlignment="1">
      <alignment vertical="center"/>
    </xf>
    <xf numFmtId="180" fontId="7" fillId="0" borderId="45" xfId="51" applyNumberFormat="1" applyFont="1" applyFill="1" applyBorder="1" applyAlignment="1">
      <alignment vertical="center"/>
    </xf>
    <xf numFmtId="180" fontId="7" fillId="0" borderId="45" xfId="51" applyNumberFormat="1" applyFont="1" applyFill="1" applyBorder="1" applyAlignment="1" quotePrefix="1">
      <alignment horizontal="right" vertical="center"/>
    </xf>
    <xf numFmtId="38" fontId="7" fillId="0" borderId="46" xfId="5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2" fontId="7" fillId="0" borderId="0" xfId="51" applyNumberFormat="1" applyFont="1" applyFill="1" applyBorder="1" applyAlignment="1">
      <alignment horizontal="right" vertical="center" shrinkToFit="1"/>
    </xf>
    <xf numFmtId="38" fontId="7" fillId="0" borderId="34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8" fontId="7" fillId="0" borderId="29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38" fontId="7" fillId="0" borderId="26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8" fontId="15" fillId="0" borderId="19" xfId="51" applyFont="1" applyFill="1" applyBorder="1" applyAlignment="1">
      <alignment horizontal="center" vertical="center"/>
    </xf>
    <xf numFmtId="38" fontId="15" fillId="0" borderId="13" xfId="51" applyFont="1" applyFill="1" applyBorder="1" applyAlignment="1">
      <alignment horizontal="center" vertical="center"/>
    </xf>
    <xf numFmtId="38" fontId="15" fillId="0" borderId="21" xfId="51" applyFont="1" applyFill="1" applyBorder="1" applyAlignment="1">
      <alignment horizontal="center" vertical="center"/>
    </xf>
    <xf numFmtId="38" fontId="15" fillId="0" borderId="34" xfId="51" applyFont="1" applyFill="1" applyBorder="1" applyAlignment="1">
      <alignment horizontal="center" vertical="center" textRotation="255" shrinkToFit="1"/>
    </xf>
    <xf numFmtId="38" fontId="15" fillId="0" borderId="19" xfId="51" applyFont="1" applyFill="1" applyBorder="1" applyAlignment="1">
      <alignment horizontal="center" vertical="center" textRotation="255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38" fontId="15" fillId="0" borderId="32" xfId="51" applyFont="1" applyFill="1" applyBorder="1" applyAlignment="1">
      <alignment horizontal="center" vertical="center" textRotation="255" shrinkToFit="1"/>
    </xf>
    <xf numFmtId="38" fontId="15" fillId="0" borderId="15" xfId="51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38" fontId="7" fillId="0" borderId="32" xfId="51" applyFont="1" applyFill="1" applyBorder="1" applyAlignment="1">
      <alignment horizontal="center" vertical="center" textRotation="255"/>
    </xf>
    <xf numFmtId="38" fontId="7" fillId="0" borderId="15" xfId="51" applyFont="1" applyFill="1" applyBorder="1" applyAlignment="1">
      <alignment horizontal="center" vertical="center" textRotation="255"/>
    </xf>
    <xf numFmtId="38" fontId="7" fillId="0" borderId="13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38" fontId="7" fillId="0" borderId="23" xfId="51" applyFont="1" applyFill="1" applyBorder="1" applyAlignment="1">
      <alignment horizontal="center" vertical="center" textRotation="255"/>
    </xf>
    <xf numFmtId="38" fontId="7" fillId="0" borderId="19" xfId="51" applyFont="1" applyFill="1" applyBorder="1" applyAlignment="1">
      <alignment horizontal="center" vertical="center" textRotation="255"/>
    </xf>
    <xf numFmtId="38" fontId="7" fillId="0" borderId="22" xfId="51" applyFont="1" applyFill="1" applyBorder="1" applyAlignment="1">
      <alignment horizontal="center" vertical="center" wrapText="1"/>
    </xf>
    <xf numFmtId="38" fontId="7" fillId="0" borderId="19" xfId="51" applyFont="1" applyFill="1" applyBorder="1" applyAlignment="1">
      <alignment horizontal="center" vertical="center" wrapText="1"/>
    </xf>
    <xf numFmtId="38" fontId="7" fillId="0" borderId="20" xfId="51" applyFont="1" applyFill="1" applyBorder="1" applyAlignment="1">
      <alignment horizontal="center" vertical="center" wrapText="1"/>
    </xf>
    <xf numFmtId="38" fontId="7" fillId="0" borderId="32" xfId="51" applyFont="1" applyFill="1" applyBorder="1" applyAlignment="1">
      <alignment horizontal="center" vertical="center" wrapText="1"/>
    </xf>
    <xf numFmtId="38" fontId="7" fillId="0" borderId="15" xfId="51" applyFont="1" applyFill="1" applyBorder="1" applyAlignment="1">
      <alignment horizontal="center" vertical="center" wrapText="1"/>
    </xf>
    <xf numFmtId="38" fontId="7" fillId="0" borderId="25" xfId="51" applyFont="1" applyFill="1" applyBorder="1" applyAlignment="1">
      <alignment horizontal="center" vertical="center" wrapText="1"/>
    </xf>
    <xf numFmtId="38" fontId="7" fillId="0" borderId="0" xfId="51" applyFont="1" applyFill="1" applyBorder="1" applyAlignment="1">
      <alignment horizontal="center" vertical="center" wrapText="1"/>
    </xf>
    <xf numFmtId="38" fontId="7" fillId="0" borderId="13" xfId="51" applyFont="1" applyFill="1" applyBorder="1" applyAlignment="1">
      <alignment horizontal="center" vertical="center" wrapText="1"/>
    </xf>
    <xf numFmtId="38" fontId="7" fillId="0" borderId="14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38" fontId="7" fillId="0" borderId="21" xfId="51" applyFont="1" applyFill="1" applyBorder="1" applyAlignment="1">
      <alignment horizontal="center" vertical="center" wrapText="1"/>
    </xf>
    <xf numFmtId="38" fontId="7" fillId="0" borderId="23" xfId="5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 wrapText="1"/>
    </xf>
    <xf numFmtId="38" fontId="7" fillId="0" borderId="26" xfId="51" applyFont="1" applyFill="1" applyBorder="1" applyAlignment="1">
      <alignment horizontal="center" vertical="center" wrapText="1"/>
    </xf>
    <xf numFmtId="38" fontId="7" fillId="0" borderId="16" xfId="51" applyFont="1" applyFill="1" applyBorder="1" applyAlignment="1">
      <alignment horizontal="center" vertical="center" wrapText="1"/>
    </xf>
    <xf numFmtId="38" fontId="7" fillId="0" borderId="22" xfId="51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8" fontId="7" fillId="0" borderId="20" xfId="51" applyFont="1" applyFill="1" applyBorder="1" applyAlignment="1">
      <alignment horizontal="center" vertical="center" textRotation="255" wrapText="1" shrinkToFit="1"/>
    </xf>
    <xf numFmtId="38" fontId="7" fillId="0" borderId="32" xfId="51" applyFont="1" applyFill="1" applyBorder="1" applyAlignment="1">
      <alignment horizontal="center" vertical="center" textRotation="255" shrinkToFit="1"/>
    </xf>
    <xf numFmtId="38" fontId="21" fillId="0" borderId="20" xfId="51" applyFont="1" applyFill="1" applyBorder="1" applyAlignment="1">
      <alignment horizontal="center" vertical="center" textRotation="255" wrapText="1"/>
    </xf>
    <xf numFmtId="38" fontId="21" fillId="0" borderId="32" xfId="51" applyFont="1" applyFill="1" applyBorder="1" applyAlignment="1">
      <alignment horizontal="center" vertical="center" textRotation="255" wrapText="1"/>
    </xf>
    <xf numFmtId="38" fontId="21" fillId="0" borderId="15" xfId="51" applyFont="1" applyFill="1" applyBorder="1" applyAlignment="1">
      <alignment horizontal="center" vertical="center" textRotation="255" wrapText="1"/>
    </xf>
    <xf numFmtId="38" fontId="7" fillId="0" borderId="15" xfId="51" applyFont="1" applyFill="1" applyBorder="1" applyAlignment="1">
      <alignment horizontal="center" vertical="center" textRotation="255" shrinkToFit="1"/>
    </xf>
    <xf numFmtId="38" fontId="7" fillId="0" borderId="32" xfId="51" applyFont="1" applyFill="1" applyBorder="1" applyAlignment="1">
      <alignment horizontal="center" vertical="center" textRotation="255" wrapText="1" shrinkToFit="1"/>
    </xf>
    <xf numFmtId="38" fontId="7" fillId="0" borderId="20" xfId="51" applyFont="1" applyFill="1" applyBorder="1" applyAlignment="1">
      <alignment horizontal="center" vertical="center" textRotation="255" shrinkToFit="1"/>
    </xf>
    <xf numFmtId="177" fontId="7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38" fontId="34" fillId="0" borderId="32" xfId="5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8" fontId="34" fillId="0" borderId="23" xfId="5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38" fontId="7" fillId="0" borderId="10" xfId="5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38" xfId="0" applyFont="1" applyFill="1" applyBorder="1" applyAlignment="1">
      <alignment horizontal="center" vertical="distributed" textRotation="255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32" xfId="0" applyFont="1" applyFill="1" applyBorder="1" applyAlignment="1">
      <alignment horizontal="center" vertical="center" textRotation="255" shrinkToFit="1"/>
    </xf>
    <xf numFmtId="0" fontId="15" fillId="0" borderId="0" xfId="0" applyFont="1" applyFill="1" applyAlignment="1">
      <alignment horizontal="center"/>
    </xf>
    <xf numFmtId="38" fontId="7" fillId="0" borderId="30" xfId="51" applyFont="1" applyFill="1" applyBorder="1" applyAlignment="1">
      <alignment horizontal="center" vertical="center" wrapText="1"/>
    </xf>
    <xf numFmtId="38" fontId="2" fillId="0" borderId="0" xfId="5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38" fontId="16" fillId="0" borderId="19" xfId="51" applyFont="1" applyFill="1" applyBorder="1" applyAlignment="1">
      <alignment horizontal="center" vertical="center"/>
    </xf>
    <xf numFmtId="38" fontId="16" fillId="0" borderId="13" xfId="5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15" xfId="5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0" fontId="87" fillId="0" borderId="0" xfId="0" applyFont="1" applyFill="1" applyAlignment="1">
      <alignment horizontal="center" vertical="center"/>
    </xf>
    <xf numFmtId="38" fontId="85" fillId="0" borderId="10" xfId="5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vertical="center" wrapText="1"/>
    </xf>
    <xf numFmtId="38" fontId="7" fillId="0" borderId="0" xfId="51" applyFont="1" applyFill="1" applyAlignment="1">
      <alignment vertical="center" wrapText="1"/>
    </xf>
    <xf numFmtId="38" fontId="7" fillId="0" borderId="30" xfId="51" applyFont="1" applyFill="1" applyBorder="1" applyAlignment="1">
      <alignment horizontal="center" vertical="center"/>
    </xf>
    <xf numFmtId="38" fontId="7" fillId="0" borderId="33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8" fontId="23" fillId="0" borderId="23" xfId="51" applyFont="1" applyFill="1" applyBorder="1" applyAlignment="1">
      <alignment horizontal="center" vertical="center" wrapText="1"/>
    </xf>
    <xf numFmtId="38" fontId="23" fillId="0" borderId="19" xfId="51" applyFont="1" applyFill="1" applyBorder="1" applyAlignment="1">
      <alignment horizontal="center" vertical="center" wrapText="1"/>
    </xf>
    <xf numFmtId="38" fontId="7" fillId="0" borderId="22" xfId="51" applyFont="1" applyFill="1" applyBorder="1" applyAlignment="1">
      <alignment horizontal="center" vertical="center"/>
    </xf>
    <xf numFmtId="38" fontId="7" fillId="0" borderId="35" xfId="51" applyFont="1" applyFill="1" applyBorder="1" applyAlignment="1">
      <alignment horizontal="center" vertical="center"/>
    </xf>
    <xf numFmtId="38" fontId="7" fillId="0" borderId="31" xfId="51" applyFont="1" applyFill="1" applyBorder="1" applyAlignment="1">
      <alignment horizontal="center" vertical="center"/>
    </xf>
    <xf numFmtId="38" fontId="23" fillId="0" borderId="33" xfId="51" applyFont="1" applyFill="1" applyBorder="1" applyAlignment="1">
      <alignment horizontal="center" vertical="center"/>
    </xf>
    <xf numFmtId="38" fontId="23" fillId="0" borderId="35" xfId="51" applyFont="1" applyFill="1" applyBorder="1" applyAlignment="1">
      <alignment horizontal="center" vertical="center"/>
    </xf>
    <xf numFmtId="38" fontId="23" fillId="0" borderId="31" xfId="5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38" fontId="7" fillId="0" borderId="18" xfId="51" applyFont="1" applyFill="1" applyBorder="1" applyAlignment="1">
      <alignment horizontal="left" vertical="center" wrapText="1"/>
    </xf>
    <xf numFmtId="38" fontId="7" fillId="0" borderId="16" xfId="51" applyFont="1" applyFill="1" applyBorder="1" applyAlignment="1">
      <alignment horizontal="left" vertical="center" wrapText="1"/>
    </xf>
    <xf numFmtId="38" fontId="7" fillId="0" borderId="32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7" fillId="0" borderId="23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right" vertical="center"/>
    </xf>
    <xf numFmtId="38" fontId="22" fillId="0" borderId="19" xfId="51" applyFont="1" applyFill="1" applyBorder="1" applyAlignment="1">
      <alignment horizontal="center" vertical="center" shrinkToFit="1"/>
    </xf>
    <xf numFmtId="38" fontId="22" fillId="0" borderId="21" xfId="5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8" fontId="15" fillId="0" borderId="10" xfId="5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21" xfId="0" applyFont="1" applyFill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38" fontId="16" fillId="0" borderId="21" xfId="51" applyFont="1" applyFill="1" applyBorder="1" applyAlignment="1">
      <alignment horizontal="center" vertical="center"/>
    </xf>
    <xf numFmtId="38" fontId="16" fillId="0" borderId="31" xfId="5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/>
    </xf>
    <xf numFmtId="0" fontId="17" fillId="0" borderId="0" xfId="0" applyFont="1" applyFill="1" applyAlignment="1">
      <alignment horizontal="center" vertical="distributed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4" customWidth="1"/>
    <col min="2" max="2" width="3.625" style="4" customWidth="1"/>
    <col min="3" max="3" width="0.5" style="4" customWidth="1"/>
    <col min="4" max="4" width="10.875" style="4" customWidth="1"/>
    <col min="5" max="5" width="2.125" style="4" customWidth="1"/>
    <col min="6" max="10" width="15.50390625" style="4" customWidth="1"/>
    <col min="11" max="16384" width="9.00390625" style="4" customWidth="1"/>
  </cols>
  <sheetData>
    <row r="1" spans="1:12" ht="16.5" customHeight="1">
      <c r="A1" s="407" t="s">
        <v>27</v>
      </c>
      <c r="B1" s="407"/>
      <c r="C1" s="407"/>
      <c r="D1" s="407"/>
      <c r="E1" s="407"/>
      <c r="F1" s="407"/>
      <c r="G1" s="407"/>
      <c r="H1" s="407"/>
      <c r="I1" s="407"/>
      <c r="J1" s="407"/>
      <c r="K1" s="1"/>
      <c r="L1" s="1"/>
    </row>
    <row r="2" spans="2:12" ht="6" customHeight="1">
      <c r="B2" s="63"/>
      <c r="C2" s="63"/>
      <c r="D2" s="181"/>
      <c r="E2" s="182"/>
      <c r="G2" s="182"/>
      <c r="H2" s="182"/>
      <c r="I2" s="182"/>
      <c r="J2" s="182"/>
      <c r="K2" s="1"/>
      <c r="L2" s="1"/>
    </row>
    <row r="3" spans="1:12" ht="13.5" customHeight="1">
      <c r="A3" s="408" t="s">
        <v>541</v>
      </c>
      <c r="B3" s="408"/>
      <c r="C3" s="408"/>
      <c r="D3" s="408"/>
      <c r="E3" s="408"/>
      <c r="F3" s="408"/>
      <c r="G3" s="408"/>
      <c r="H3" s="408"/>
      <c r="I3" s="408"/>
      <c r="J3" s="408"/>
      <c r="K3" s="146"/>
      <c r="L3" s="146"/>
    </row>
    <row r="4" spans="1:12" ht="6" customHeight="1">
      <c r="A4" s="146"/>
      <c r="B4" s="1"/>
      <c r="C4" s="1"/>
      <c r="D4" s="2"/>
      <c r="E4" s="159"/>
      <c r="G4" s="159"/>
      <c r="H4" s="159"/>
      <c r="I4" s="159"/>
      <c r="J4" s="159"/>
      <c r="K4" s="146"/>
      <c r="L4" s="146"/>
    </row>
    <row r="5" spans="1:10" s="5" customFormat="1" ht="18" customHeight="1">
      <c r="A5" s="409" t="s">
        <v>327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 s="5" customFormat="1" ht="15" customHeight="1" thickBot="1">
      <c r="A6" s="16" t="s">
        <v>28</v>
      </c>
      <c r="B6" s="16"/>
      <c r="C6" s="16"/>
      <c r="D6" s="16"/>
      <c r="E6" s="151"/>
      <c r="F6" s="16"/>
      <c r="G6" s="151"/>
      <c r="H6" s="151" t="s">
        <v>472</v>
      </c>
      <c r="I6" s="151"/>
      <c r="J6" s="158" t="s">
        <v>328</v>
      </c>
    </row>
    <row r="7" spans="1:10" s="5" customFormat="1" ht="15" customHeight="1">
      <c r="A7" s="26"/>
      <c r="B7" s="394" t="s">
        <v>331</v>
      </c>
      <c r="C7" s="394"/>
      <c r="D7" s="394"/>
      <c r="E7" s="42"/>
      <c r="F7" s="404" t="s">
        <v>30</v>
      </c>
      <c r="G7" s="405"/>
      <c r="H7" s="406"/>
      <c r="I7" s="399" t="s">
        <v>329</v>
      </c>
      <c r="J7" s="386" t="s">
        <v>330</v>
      </c>
    </row>
    <row r="8" spans="1:10" s="5" customFormat="1" ht="15" customHeight="1">
      <c r="A8" s="26"/>
      <c r="B8" s="395"/>
      <c r="C8" s="395"/>
      <c r="D8" s="395"/>
      <c r="E8" s="42"/>
      <c r="F8" s="160" t="s">
        <v>10</v>
      </c>
      <c r="G8" s="161" t="s">
        <v>32</v>
      </c>
      <c r="H8" s="154" t="s">
        <v>33</v>
      </c>
      <c r="I8" s="400"/>
      <c r="J8" s="387"/>
    </row>
    <row r="9" spans="1:10" s="5" customFormat="1" ht="4.5" customHeight="1">
      <c r="A9" s="60"/>
      <c r="B9" s="60"/>
      <c r="C9" s="60"/>
      <c r="D9" s="60"/>
      <c r="E9" s="18"/>
      <c r="F9" s="162"/>
      <c r="G9" s="156"/>
      <c r="H9" s="156"/>
      <c r="I9" s="156"/>
      <c r="J9" s="156"/>
    </row>
    <row r="10" spans="1:10" s="1" customFormat="1" ht="15" customHeight="1">
      <c r="A10" s="2"/>
      <c r="B10" s="388" t="s">
        <v>12</v>
      </c>
      <c r="C10" s="388"/>
      <c r="D10" s="388"/>
      <c r="E10" s="64"/>
      <c r="F10" s="136">
        <f>SUM(F12:F57)</f>
        <v>20192</v>
      </c>
      <c r="G10" s="136">
        <f>SUM(G12:G57)</f>
        <v>10352</v>
      </c>
      <c r="H10" s="136">
        <f>SUM(H12:H57)</f>
        <v>9840</v>
      </c>
      <c r="I10" s="136">
        <f>SUM(I12:I57)</f>
        <v>1320</v>
      </c>
      <c r="J10" s="136">
        <f>SUM(J12:J57)</f>
        <v>768</v>
      </c>
    </row>
    <row r="11" spans="1:10" s="5" customFormat="1" ht="4.5" customHeight="1">
      <c r="A11" s="26"/>
      <c r="B11" s="26"/>
      <c r="C11" s="26"/>
      <c r="D11" s="26"/>
      <c r="E11" s="42"/>
      <c r="F11" s="136"/>
      <c r="G11" s="136"/>
      <c r="H11" s="136"/>
      <c r="I11" s="136"/>
      <c r="J11" s="136"/>
    </row>
    <row r="12" spans="1:10" s="5" customFormat="1" ht="14.25" customHeight="1">
      <c r="A12" s="26"/>
      <c r="B12" s="26">
        <v>1</v>
      </c>
      <c r="C12" s="26"/>
      <c r="D12" s="69" t="s">
        <v>414</v>
      </c>
      <c r="E12" s="42"/>
      <c r="F12" s="135">
        <f>G12+H12</f>
        <v>310</v>
      </c>
      <c r="G12" s="135">
        <v>172</v>
      </c>
      <c r="H12" s="135">
        <v>138</v>
      </c>
      <c r="I12" s="135">
        <v>25</v>
      </c>
      <c r="J12" s="135">
        <v>14</v>
      </c>
    </row>
    <row r="13" spans="1:10" s="5" customFormat="1" ht="14.25" customHeight="1">
      <c r="A13" s="26"/>
      <c r="B13" s="26">
        <v>2</v>
      </c>
      <c r="C13" s="26"/>
      <c r="D13" s="69" t="s">
        <v>465</v>
      </c>
      <c r="E13" s="42"/>
      <c r="F13" s="135">
        <f aca="true" t="shared" si="0" ref="F13:F57">G13+H13</f>
        <v>350</v>
      </c>
      <c r="G13" s="135">
        <v>190</v>
      </c>
      <c r="H13" s="135">
        <v>160</v>
      </c>
      <c r="I13" s="135">
        <v>40</v>
      </c>
      <c r="J13" s="135">
        <v>14</v>
      </c>
    </row>
    <row r="14" spans="1:10" s="5" customFormat="1" ht="14.25" customHeight="1">
      <c r="A14" s="26"/>
      <c r="B14" s="26">
        <v>3</v>
      </c>
      <c r="C14" s="26"/>
      <c r="D14" s="69" t="s">
        <v>512</v>
      </c>
      <c r="E14" s="42"/>
      <c r="F14" s="135">
        <f t="shared" si="0"/>
        <v>312</v>
      </c>
      <c r="G14" s="135">
        <v>157</v>
      </c>
      <c r="H14" s="135">
        <v>155</v>
      </c>
      <c r="I14" s="135">
        <v>26</v>
      </c>
      <c r="J14" s="135">
        <v>14</v>
      </c>
    </row>
    <row r="15" spans="1:10" s="5" customFormat="1" ht="14.25" customHeight="1">
      <c r="A15" s="26"/>
      <c r="B15" s="26">
        <v>4</v>
      </c>
      <c r="C15" s="26"/>
      <c r="D15" s="69" t="s">
        <v>169</v>
      </c>
      <c r="E15" s="42"/>
      <c r="F15" s="135">
        <f t="shared" si="0"/>
        <v>203</v>
      </c>
      <c r="G15" s="135">
        <v>107</v>
      </c>
      <c r="H15" s="135">
        <v>96</v>
      </c>
      <c r="I15" s="135">
        <v>15</v>
      </c>
      <c r="J15" s="135">
        <v>7</v>
      </c>
    </row>
    <row r="16" spans="1:10" s="5" customFormat="1" ht="14.25" customHeight="1">
      <c r="A16" s="26"/>
      <c r="B16" s="26">
        <v>5</v>
      </c>
      <c r="C16" s="26"/>
      <c r="D16" s="69" t="s">
        <v>170</v>
      </c>
      <c r="E16" s="42"/>
      <c r="F16" s="135">
        <f t="shared" si="0"/>
        <v>207</v>
      </c>
      <c r="G16" s="135">
        <v>94</v>
      </c>
      <c r="H16" s="135">
        <v>113</v>
      </c>
      <c r="I16" s="135">
        <v>18</v>
      </c>
      <c r="J16" s="135">
        <v>8</v>
      </c>
    </row>
    <row r="17" spans="1:10" s="5" customFormat="1" ht="14.25" customHeight="1">
      <c r="A17" s="26"/>
      <c r="B17" s="26">
        <v>6</v>
      </c>
      <c r="C17" s="26"/>
      <c r="D17" s="69" t="s">
        <v>171</v>
      </c>
      <c r="E17" s="42"/>
      <c r="F17" s="135">
        <f t="shared" si="0"/>
        <v>253</v>
      </c>
      <c r="G17" s="135">
        <v>111</v>
      </c>
      <c r="H17" s="135">
        <v>142</v>
      </c>
      <c r="I17" s="135">
        <v>23</v>
      </c>
      <c r="J17" s="135">
        <v>13</v>
      </c>
    </row>
    <row r="18" spans="1:10" s="5" customFormat="1" ht="14.25" customHeight="1">
      <c r="A18" s="26"/>
      <c r="B18" s="26">
        <v>7</v>
      </c>
      <c r="C18" s="26"/>
      <c r="D18" s="69" t="s">
        <v>172</v>
      </c>
      <c r="E18" s="42"/>
      <c r="F18" s="135">
        <f t="shared" si="0"/>
        <v>574</v>
      </c>
      <c r="G18" s="135">
        <v>289</v>
      </c>
      <c r="H18" s="135">
        <v>285</v>
      </c>
      <c r="I18" s="135">
        <v>30</v>
      </c>
      <c r="J18" s="135">
        <v>21</v>
      </c>
    </row>
    <row r="19" spans="1:10" s="5" customFormat="1" ht="14.25" customHeight="1">
      <c r="A19" s="26"/>
      <c r="B19" s="26">
        <v>8</v>
      </c>
      <c r="C19" s="26"/>
      <c r="D19" s="69" t="s">
        <v>173</v>
      </c>
      <c r="E19" s="42"/>
      <c r="F19" s="135">
        <f t="shared" si="0"/>
        <v>425</v>
      </c>
      <c r="G19" s="135">
        <v>226</v>
      </c>
      <c r="H19" s="135">
        <v>199</v>
      </c>
      <c r="I19" s="135">
        <v>29</v>
      </c>
      <c r="J19" s="135">
        <v>15</v>
      </c>
    </row>
    <row r="20" spans="1:10" s="5" customFormat="1" ht="14.25" customHeight="1">
      <c r="A20" s="26"/>
      <c r="B20" s="26">
        <v>9</v>
      </c>
      <c r="C20" s="26"/>
      <c r="D20" s="69" t="s">
        <v>174</v>
      </c>
      <c r="E20" s="42"/>
      <c r="F20" s="135">
        <f t="shared" si="0"/>
        <v>330</v>
      </c>
      <c r="G20" s="135">
        <v>176</v>
      </c>
      <c r="H20" s="135">
        <v>154</v>
      </c>
      <c r="I20" s="135">
        <v>23</v>
      </c>
      <c r="J20" s="135">
        <v>14</v>
      </c>
    </row>
    <row r="21" spans="1:10" s="5" customFormat="1" ht="14.25" customHeight="1">
      <c r="A21" s="26"/>
      <c r="B21" s="26">
        <v>10</v>
      </c>
      <c r="C21" s="26"/>
      <c r="D21" s="69" t="s">
        <v>0</v>
      </c>
      <c r="E21" s="42"/>
      <c r="F21" s="135">
        <f t="shared" si="0"/>
        <v>718</v>
      </c>
      <c r="G21" s="135">
        <v>399</v>
      </c>
      <c r="H21" s="135">
        <v>319</v>
      </c>
      <c r="I21" s="135">
        <v>37</v>
      </c>
      <c r="J21" s="135">
        <v>24</v>
      </c>
    </row>
    <row r="22" spans="1:10" s="5" customFormat="1" ht="14.25" customHeight="1">
      <c r="A22" s="26"/>
      <c r="B22" s="26">
        <v>11</v>
      </c>
      <c r="C22" s="26"/>
      <c r="D22" s="69" t="s">
        <v>175</v>
      </c>
      <c r="E22" s="42"/>
      <c r="F22" s="135">
        <f t="shared" si="0"/>
        <v>798</v>
      </c>
      <c r="G22" s="135">
        <v>418</v>
      </c>
      <c r="H22" s="135">
        <v>380</v>
      </c>
      <c r="I22" s="135">
        <v>43</v>
      </c>
      <c r="J22" s="135">
        <v>28</v>
      </c>
    </row>
    <row r="23" spans="1:10" s="5" customFormat="1" ht="14.25" customHeight="1">
      <c r="A23" s="26"/>
      <c r="B23" s="26">
        <v>12</v>
      </c>
      <c r="C23" s="26"/>
      <c r="D23" s="69" t="s">
        <v>176</v>
      </c>
      <c r="E23" s="42"/>
      <c r="F23" s="135">
        <f t="shared" si="0"/>
        <v>548</v>
      </c>
      <c r="G23" s="135">
        <v>269</v>
      </c>
      <c r="H23" s="135">
        <v>279</v>
      </c>
      <c r="I23" s="135">
        <v>32</v>
      </c>
      <c r="J23" s="135">
        <v>20</v>
      </c>
    </row>
    <row r="24" spans="1:10" s="5" customFormat="1" ht="14.25" customHeight="1">
      <c r="A24" s="26"/>
      <c r="B24" s="26">
        <v>13</v>
      </c>
      <c r="C24" s="26"/>
      <c r="D24" s="69" t="s">
        <v>177</v>
      </c>
      <c r="E24" s="42"/>
      <c r="F24" s="135">
        <f t="shared" si="0"/>
        <v>310</v>
      </c>
      <c r="G24" s="135">
        <v>142</v>
      </c>
      <c r="H24" s="135">
        <v>168</v>
      </c>
      <c r="I24" s="135">
        <v>24</v>
      </c>
      <c r="J24" s="135">
        <v>14</v>
      </c>
    </row>
    <row r="25" spans="1:10" s="5" customFormat="1" ht="14.25" customHeight="1">
      <c r="A25" s="26"/>
      <c r="B25" s="26">
        <v>14</v>
      </c>
      <c r="C25" s="26"/>
      <c r="D25" s="69" t="s">
        <v>45</v>
      </c>
      <c r="E25" s="42"/>
      <c r="F25" s="135">
        <f t="shared" si="0"/>
        <v>300</v>
      </c>
      <c r="G25" s="135">
        <v>160</v>
      </c>
      <c r="H25" s="135">
        <v>140</v>
      </c>
      <c r="I25" s="135">
        <v>25</v>
      </c>
      <c r="J25" s="135">
        <v>14</v>
      </c>
    </row>
    <row r="26" spans="1:10" s="5" customFormat="1" ht="14.25" customHeight="1">
      <c r="A26" s="26"/>
      <c r="B26" s="26">
        <v>15</v>
      </c>
      <c r="C26" s="26"/>
      <c r="D26" s="69" t="s">
        <v>178</v>
      </c>
      <c r="E26" s="42"/>
      <c r="F26" s="135">
        <f t="shared" si="0"/>
        <v>505</v>
      </c>
      <c r="G26" s="135">
        <v>257</v>
      </c>
      <c r="H26" s="135">
        <v>248</v>
      </c>
      <c r="I26" s="135">
        <v>37</v>
      </c>
      <c r="J26" s="135">
        <v>20</v>
      </c>
    </row>
    <row r="27" spans="1:10" s="5" customFormat="1" ht="14.25" customHeight="1">
      <c r="A27" s="26"/>
      <c r="B27" s="26">
        <v>16</v>
      </c>
      <c r="C27" s="26"/>
      <c r="D27" s="69" t="s">
        <v>8</v>
      </c>
      <c r="E27" s="42"/>
      <c r="F27" s="135">
        <f t="shared" si="0"/>
        <v>775</v>
      </c>
      <c r="G27" s="135">
        <v>394</v>
      </c>
      <c r="H27" s="135">
        <v>381</v>
      </c>
      <c r="I27" s="135">
        <v>41</v>
      </c>
      <c r="J27" s="135">
        <v>26</v>
      </c>
    </row>
    <row r="28" spans="1:10" s="5" customFormat="1" ht="14.25" customHeight="1">
      <c r="A28" s="26"/>
      <c r="B28" s="26">
        <v>17</v>
      </c>
      <c r="C28" s="26"/>
      <c r="D28" s="69" t="s">
        <v>47</v>
      </c>
      <c r="E28" s="42"/>
      <c r="F28" s="135">
        <f t="shared" si="0"/>
        <v>289</v>
      </c>
      <c r="G28" s="135">
        <v>154</v>
      </c>
      <c r="H28" s="135">
        <v>135</v>
      </c>
      <c r="I28" s="135">
        <v>26</v>
      </c>
      <c r="J28" s="135">
        <v>14</v>
      </c>
    </row>
    <row r="29" spans="1:10" s="5" customFormat="1" ht="14.25" customHeight="1">
      <c r="A29" s="26"/>
      <c r="B29" s="26">
        <v>18</v>
      </c>
      <c r="C29" s="26"/>
      <c r="D29" s="69" t="s">
        <v>179</v>
      </c>
      <c r="E29" s="42"/>
      <c r="F29" s="135">
        <f t="shared" si="0"/>
        <v>326</v>
      </c>
      <c r="G29" s="135">
        <v>158</v>
      </c>
      <c r="H29" s="135">
        <v>168</v>
      </c>
      <c r="I29" s="135">
        <v>21</v>
      </c>
      <c r="J29" s="135">
        <v>14</v>
      </c>
    </row>
    <row r="30" spans="1:10" s="5" customFormat="1" ht="14.25" customHeight="1">
      <c r="A30" s="26"/>
      <c r="B30" s="26">
        <v>19</v>
      </c>
      <c r="C30" s="26"/>
      <c r="D30" s="69" t="s">
        <v>180</v>
      </c>
      <c r="E30" s="42"/>
      <c r="F30" s="135">
        <f t="shared" si="0"/>
        <v>135</v>
      </c>
      <c r="G30" s="135">
        <v>68</v>
      </c>
      <c r="H30" s="135">
        <v>67</v>
      </c>
      <c r="I30" s="135">
        <v>15</v>
      </c>
      <c r="J30" s="135">
        <v>7</v>
      </c>
    </row>
    <row r="31" spans="2:10" s="5" customFormat="1" ht="14.25" customHeight="1">
      <c r="B31" s="26">
        <v>20</v>
      </c>
      <c r="C31" s="26"/>
      <c r="D31" s="69" t="s">
        <v>21</v>
      </c>
      <c r="E31" s="42"/>
      <c r="F31" s="135">
        <f t="shared" si="0"/>
        <v>335</v>
      </c>
      <c r="G31" s="135">
        <v>160</v>
      </c>
      <c r="H31" s="135">
        <v>175</v>
      </c>
      <c r="I31" s="135">
        <v>25</v>
      </c>
      <c r="J31" s="135">
        <v>15</v>
      </c>
    </row>
    <row r="32" spans="1:10" s="5" customFormat="1" ht="14.25" customHeight="1">
      <c r="A32" s="26" t="s">
        <v>321</v>
      </c>
      <c r="B32" s="26">
        <v>21</v>
      </c>
      <c r="C32" s="26"/>
      <c r="D32" s="69" t="s">
        <v>181</v>
      </c>
      <c r="E32" s="42"/>
      <c r="F32" s="135">
        <f t="shared" si="0"/>
        <v>485</v>
      </c>
      <c r="G32" s="135">
        <v>259</v>
      </c>
      <c r="H32" s="135">
        <v>226</v>
      </c>
      <c r="I32" s="135">
        <v>34</v>
      </c>
      <c r="J32" s="135">
        <v>19</v>
      </c>
    </row>
    <row r="33" spans="1:10" s="5" customFormat="1" ht="14.25" customHeight="1">
      <c r="A33" s="401"/>
      <c r="B33" s="26">
        <v>22</v>
      </c>
      <c r="C33" s="26"/>
      <c r="D33" s="69" t="s">
        <v>182</v>
      </c>
      <c r="E33" s="19"/>
      <c r="F33" s="135">
        <f t="shared" si="0"/>
        <v>89</v>
      </c>
      <c r="G33" s="135">
        <v>49</v>
      </c>
      <c r="H33" s="135">
        <v>40</v>
      </c>
      <c r="I33" s="135">
        <v>15</v>
      </c>
      <c r="J33" s="135">
        <v>6</v>
      </c>
    </row>
    <row r="34" spans="1:10" s="5" customFormat="1" ht="14.25" customHeight="1">
      <c r="A34" s="401"/>
      <c r="B34" s="26">
        <v>23</v>
      </c>
      <c r="C34" s="26"/>
      <c r="D34" s="69" t="s">
        <v>183</v>
      </c>
      <c r="E34" s="19"/>
      <c r="F34" s="135">
        <f t="shared" si="0"/>
        <v>763</v>
      </c>
      <c r="G34" s="135">
        <v>421</v>
      </c>
      <c r="H34" s="135">
        <v>342</v>
      </c>
      <c r="I34" s="135">
        <v>47</v>
      </c>
      <c r="J34" s="135">
        <v>26</v>
      </c>
    </row>
    <row r="35" spans="1:10" s="5" customFormat="1" ht="14.25" customHeight="1">
      <c r="A35" s="26"/>
      <c r="B35" s="26">
        <v>24</v>
      </c>
      <c r="C35" s="26"/>
      <c r="D35" s="69" t="s">
        <v>53</v>
      </c>
      <c r="E35" s="42"/>
      <c r="F35" s="135">
        <f t="shared" si="0"/>
        <v>815</v>
      </c>
      <c r="G35" s="135">
        <v>405</v>
      </c>
      <c r="H35" s="135">
        <v>410</v>
      </c>
      <c r="I35" s="135">
        <v>46</v>
      </c>
      <c r="J35" s="135">
        <v>27</v>
      </c>
    </row>
    <row r="36" spans="1:10" s="5" customFormat="1" ht="14.25" customHeight="1">
      <c r="A36" s="26"/>
      <c r="B36" s="26">
        <v>25</v>
      </c>
      <c r="C36" s="26"/>
      <c r="D36" s="69" t="s">
        <v>184</v>
      </c>
      <c r="E36" s="42"/>
      <c r="F36" s="135">
        <f t="shared" si="0"/>
        <v>716</v>
      </c>
      <c r="G36" s="135">
        <v>361</v>
      </c>
      <c r="H36" s="135">
        <v>355</v>
      </c>
      <c r="I36" s="135">
        <v>38</v>
      </c>
      <c r="J36" s="135">
        <v>24</v>
      </c>
    </row>
    <row r="37" spans="1:10" s="5" customFormat="1" ht="14.25" customHeight="1">
      <c r="A37" s="26"/>
      <c r="B37" s="26">
        <v>26</v>
      </c>
      <c r="C37" s="26"/>
      <c r="D37" s="69" t="s">
        <v>185</v>
      </c>
      <c r="E37" s="42"/>
      <c r="F37" s="135">
        <f t="shared" si="0"/>
        <v>539</v>
      </c>
      <c r="G37" s="135">
        <v>295</v>
      </c>
      <c r="H37" s="135">
        <v>244</v>
      </c>
      <c r="I37" s="135">
        <v>34</v>
      </c>
      <c r="J37" s="135">
        <v>20</v>
      </c>
    </row>
    <row r="38" spans="1:10" s="5" customFormat="1" ht="14.25" customHeight="1">
      <c r="A38" s="26"/>
      <c r="B38" s="26">
        <v>27</v>
      </c>
      <c r="C38" s="26"/>
      <c r="D38" s="69" t="s">
        <v>186</v>
      </c>
      <c r="E38" s="42"/>
      <c r="F38" s="135">
        <f t="shared" si="0"/>
        <v>825</v>
      </c>
      <c r="G38" s="135">
        <v>392</v>
      </c>
      <c r="H38" s="135">
        <v>433</v>
      </c>
      <c r="I38" s="135">
        <v>44</v>
      </c>
      <c r="J38" s="135">
        <v>29</v>
      </c>
    </row>
    <row r="39" spans="1:10" s="5" customFormat="1" ht="14.25" customHeight="1">
      <c r="A39" s="26"/>
      <c r="B39" s="26">
        <v>28</v>
      </c>
      <c r="C39" s="26"/>
      <c r="D39" s="69" t="s">
        <v>57</v>
      </c>
      <c r="E39" s="42"/>
      <c r="F39" s="135">
        <f t="shared" si="0"/>
        <v>252</v>
      </c>
      <c r="G39" s="135">
        <v>134</v>
      </c>
      <c r="H39" s="135">
        <v>118</v>
      </c>
      <c r="I39" s="135">
        <v>18</v>
      </c>
      <c r="J39" s="135">
        <v>11</v>
      </c>
    </row>
    <row r="40" spans="1:10" s="5" customFormat="1" ht="14.25" customHeight="1">
      <c r="A40" s="26"/>
      <c r="B40" s="26">
        <v>29</v>
      </c>
      <c r="C40" s="26"/>
      <c r="D40" s="69" t="s">
        <v>187</v>
      </c>
      <c r="E40" s="42"/>
      <c r="F40" s="135">
        <f t="shared" si="0"/>
        <v>595</v>
      </c>
      <c r="G40" s="135">
        <v>295</v>
      </c>
      <c r="H40" s="135">
        <v>300</v>
      </c>
      <c r="I40" s="135">
        <v>36</v>
      </c>
      <c r="J40" s="135">
        <v>22</v>
      </c>
    </row>
    <row r="41" spans="1:10" s="5" customFormat="1" ht="14.25" customHeight="1">
      <c r="A41" s="26"/>
      <c r="B41" s="26">
        <v>30</v>
      </c>
      <c r="C41" s="26"/>
      <c r="D41" s="69" t="s">
        <v>188</v>
      </c>
      <c r="E41" s="42"/>
      <c r="F41" s="135">
        <f t="shared" si="0"/>
        <v>494</v>
      </c>
      <c r="G41" s="135">
        <v>258</v>
      </c>
      <c r="H41" s="135">
        <v>236</v>
      </c>
      <c r="I41" s="135">
        <v>31</v>
      </c>
      <c r="J41" s="135">
        <v>19</v>
      </c>
    </row>
    <row r="42" spans="1:10" s="5" customFormat="1" ht="14.25" customHeight="1">
      <c r="A42" s="26"/>
      <c r="B42" s="26">
        <v>31</v>
      </c>
      <c r="C42" s="26"/>
      <c r="D42" s="69" t="s">
        <v>59</v>
      </c>
      <c r="E42" s="42"/>
      <c r="F42" s="135">
        <f t="shared" si="0"/>
        <v>653</v>
      </c>
      <c r="G42" s="135">
        <v>338</v>
      </c>
      <c r="H42" s="135">
        <v>315</v>
      </c>
      <c r="I42" s="135">
        <v>35</v>
      </c>
      <c r="J42" s="135">
        <v>22</v>
      </c>
    </row>
    <row r="43" spans="2:10" s="5" customFormat="1" ht="14.25" customHeight="1">
      <c r="B43" s="26">
        <v>32</v>
      </c>
      <c r="C43" s="26"/>
      <c r="D43" s="69" t="s">
        <v>189</v>
      </c>
      <c r="E43" s="42"/>
      <c r="F43" s="135">
        <f t="shared" si="0"/>
        <v>429</v>
      </c>
      <c r="G43" s="135">
        <v>227</v>
      </c>
      <c r="H43" s="135">
        <v>202</v>
      </c>
      <c r="I43" s="135">
        <v>29</v>
      </c>
      <c r="J43" s="135">
        <v>16</v>
      </c>
    </row>
    <row r="44" spans="1:10" s="5" customFormat="1" ht="14.25" customHeight="1">
      <c r="A44" s="26" t="s">
        <v>322</v>
      </c>
      <c r="B44" s="26">
        <v>33</v>
      </c>
      <c r="C44" s="26"/>
      <c r="D44" s="69" t="s">
        <v>190</v>
      </c>
      <c r="E44" s="42"/>
      <c r="F44" s="135">
        <f t="shared" si="0"/>
        <v>244</v>
      </c>
      <c r="G44" s="135">
        <v>123</v>
      </c>
      <c r="H44" s="135">
        <v>121</v>
      </c>
      <c r="I44" s="135">
        <v>19</v>
      </c>
      <c r="J44" s="135">
        <v>10</v>
      </c>
    </row>
    <row r="45" spans="1:10" s="5" customFormat="1" ht="14.25" customHeight="1">
      <c r="A45" s="401"/>
      <c r="B45" s="26">
        <v>34</v>
      </c>
      <c r="C45" s="26"/>
      <c r="D45" s="69" t="s">
        <v>191</v>
      </c>
      <c r="E45" s="19"/>
      <c r="F45" s="135">
        <f t="shared" si="0"/>
        <v>337</v>
      </c>
      <c r="G45" s="135">
        <v>172</v>
      </c>
      <c r="H45" s="135">
        <v>165</v>
      </c>
      <c r="I45" s="135">
        <v>21</v>
      </c>
      <c r="J45" s="135">
        <v>13</v>
      </c>
    </row>
    <row r="46" spans="1:10" s="5" customFormat="1" ht="14.25" customHeight="1">
      <c r="A46" s="401"/>
      <c r="B46" s="26">
        <v>35</v>
      </c>
      <c r="C46" s="26"/>
      <c r="D46" s="69" t="s">
        <v>192</v>
      </c>
      <c r="E46" s="19"/>
      <c r="F46" s="135">
        <f t="shared" si="0"/>
        <v>353</v>
      </c>
      <c r="G46" s="135">
        <v>183</v>
      </c>
      <c r="H46" s="135">
        <v>170</v>
      </c>
      <c r="I46" s="135">
        <v>23</v>
      </c>
      <c r="J46" s="135">
        <v>13</v>
      </c>
    </row>
    <row r="47" spans="1:10" s="5" customFormat="1" ht="14.25" customHeight="1">
      <c r="A47" s="26"/>
      <c r="B47" s="26">
        <v>36</v>
      </c>
      <c r="C47" s="26"/>
      <c r="D47" s="69" t="s">
        <v>64</v>
      </c>
      <c r="E47" s="42"/>
      <c r="F47" s="135">
        <f t="shared" si="0"/>
        <v>612</v>
      </c>
      <c r="G47" s="135">
        <v>314</v>
      </c>
      <c r="H47" s="135">
        <v>298</v>
      </c>
      <c r="I47" s="135">
        <v>33</v>
      </c>
      <c r="J47" s="135">
        <v>21</v>
      </c>
    </row>
    <row r="48" spans="1:10" s="5" customFormat="1" ht="14.25" customHeight="1">
      <c r="A48" s="26"/>
      <c r="B48" s="26">
        <v>37</v>
      </c>
      <c r="C48" s="26"/>
      <c r="D48" s="69" t="s">
        <v>65</v>
      </c>
      <c r="E48" s="42"/>
      <c r="F48" s="135">
        <f t="shared" si="0"/>
        <v>95</v>
      </c>
      <c r="G48" s="135">
        <v>54</v>
      </c>
      <c r="H48" s="135">
        <v>41</v>
      </c>
      <c r="I48" s="135">
        <v>15</v>
      </c>
      <c r="J48" s="135">
        <v>7</v>
      </c>
    </row>
    <row r="49" spans="1:10" s="5" customFormat="1" ht="14.25" customHeight="1">
      <c r="A49" s="26"/>
      <c r="B49" s="26">
        <v>38</v>
      </c>
      <c r="C49" s="26"/>
      <c r="D49" s="69" t="s">
        <v>193</v>
      </c>
      <c r="E49" s="42"/>
      <c r="F49" s="135">
        <f t="shared" si="0"/>
        <v>60</v>
      </c>
      <c r="G49" s="135">
        <v>31</v>
      </c>
      <c r="H49" s="135">
        <v>29</v>
      </c>
      <c r="I49" s="135">
        <v>13</v>
      </c>
      <c r="J49" s="135">
        <v>7</v>
      </c>
    </row>
    <row r="50" spans="1:10" s="5" customFormat="1" ht="14.25" customHeight="1">
      <c r="A50" s="26"/>
      <c r="B50" s="26">
        <v>39</v>
      </c>
      <c r="C50" s="26"/>
      <c r="D50" s="69" t="s">
        <v>194</v>
      </c>
      <c r="E50" s="42"/>
      <c r="F50" s="135">
        <f t="shared" si="0"/>
        <v>332</v>
      </c>
      <c r="G50" s="135">
        <v>171</v>
      </c>
      <c r="H50" s="135">
        <v>161</v>
      </c>
      <c r="I50" s="135">
        <v>27</v>
      </c>
      <c r="J50" s="135">
        <v>14</v>
      </c>
    </row>
    <row r="51" spans="1:10" s="5" customFormat="1" ht="14.25" customHeight="1">
      <c r="A51" s="26"/>
      <c r="B51" s="26">
        <v>40</v>
      </c>
      <c r="C51" s="26"/>
      <c r="D51" s="69" t="s">
        <v>195</v>
      </c>
      <c r="E51" s="42"/>
      <c r="F51" s="135">
        <f t="shared" si="0"/>
        <v>252</v>
      </c>
      <c r="G51" s="135">
        <v>127</v>
      </c>
      <c r="H51" s="135">
        <v>125</v>
      </c>
      <c r="I51" s="135">
        <v>22</v>
      </c>
      <c r="J51" s="135">
        <v>11</v>
      </c>
    </row>
    <row r="52" spans="2:10" s="5" customFormat="1" ht="14.25" customHeight="1">
      <c r="B52" s="26">
        <v>41</v>
      </c>
      <c r="C52" s="26"/>
      <c r="D52" s="69" t="s">
        <v>68</v>
      </c>
      <c r="E52" s="42"/>
      <c r="F52" s="135">
        <f t="shared" si="0"/>
        <v>695</v>
      </c>
      <c r="G52" s="135">
        <v>359</v>
      </c>
      <c r="H52" s="135">
        <v>336</v>
      </c>
      <c r="I52" s="135">
        <v>30</v>
      </c>
      <c r="J52" s="135">
        <v>21</v>
      </c>
    </row>
    <row r="53" spans="1:10" s="5" customFormat="1" ht="14.25" customHeight="1">
      <c r="A53" s="26" t="s">
        <v>323</v>
      </c>
      <c r="B53" s="26">
        <v>42</v>
      </c>
      <c r="C53" s="26"/>
      <c r="D53" s="69" t="s">
        <v>69</v>
      </c>
      <c r="E53" s="42"/>
      <c r="F53" s="135">
        <f t="shared" si="0"/>
        <v>453</v>
      </c>
      <c r="G53" s="135">
        <v>232</v>
      </c>
      <c r="H53" s="135">
        <v>221</v>
      </c>
      <c r="I53" s="135">
        <v>26</v>
      </c>
      <c r="J53" s="135">
        <v>16</v>
      </c>
    </row>
    <row r="54" spans="1:10" s="5" customFormat="1" ht="14.25" customHeight="1">
      <c r="A54" s="401"/>
      <c r="B54" s="26">
        <v>43</v>
      </c>
      <c r="C54" s="26"/>
      <c r="D54" s="69" t="s">
        <v>70</v>
      </c>
      <c r="E54" s="19"/>
      <c r="F54" s="135">
        <f t="shared" si="0"/>
        <v>371</v>
      </c>
      <c r="G54" s="135">
        <v>184</v>
      </c>
      <c r="H54" s="135">
        <v>187</v>
      </c>
      <c r="I54" s="135">
        <v>27</v>
      </c>
      <c r="J54" s="135">
        <v>15</v>
      </c>
    </row>
    <row r="55" spans="1:10" s="5" customFormat="1" ht="14.25" customHeight="1">
      <c r="A55" s="401"/>
      <c r="B55" s="26">
        <v>44</v>
      </c>
      <c r="C55" s="26"/>
      <c r="D55" s="69" t="s">
        <v>71</v>
      </c>
      <c r="E55" s="19"/>
      <c r="F55" s="135">
        <f t="shared" si="0"/>
        <v>527</v>
      </c>
      <c r="G55" s="135">
        <v>274</v>
      </c>
      <c r="H55" s="135">
        <v>253</v>
      </c>
      <c r="I55" s="135">
        <v>34</v>
      </c>
      <c r="J55" s="135">
        <v>19</v>
      </c>
    </row>
    <row r="56" spans="1:10" s="5" customFormat="1" ht="14.25" customHeight="1">
      <c r="A56" s="26"/>
      <c r="B56" s="26">
        <v>45</v>
      </c>
      <c r="C56" s="26"/>
      <c r="D56" s="69" t="s">
        <v>72</v>
      </c>
      <c r="E56" s="42"/>
      <c r="F56" s="135">
        <f t="shared" si="0"/>
        <v>465</v>
      </c>
      <c r="G56" s="135">
        <v>225</v>
      </c>
      <c r="H56" s="135">
        <v>240</v>
      </c>
      <c r="I56" s="135">
        <v>30</v>
      </c>
      <c r="J56" s="135">
        <v>19</v>
      </c>
    </row>
    <row r="57" spans="1:10" s="5" customFormat="1" ht="14.25" customHeight="1">
      <c r="A57" s="26"/>
      <c r="B57" s="26">
        <v>46</v>
      </c>
      <c r="C57" s="26"/>
      <c r="D57" s="69" t="s">
        <v>372</v>
      </c>
      <c r="E57" s="42"/>
      <c r="F57" s="135">
        <f t="shared" si="0"/>
        <v>738</v>
      </c>
      <c r="G57" s="135">
        <v>368</v>
      </c>
      <c r="H57" s="135">
        <v>370</v>
      </c>
      <c r="I57" s="135">
        <v>38</v>
      </c>
      <c r="J57" s="135">
        <v>25</v>
      </c>
    </row>
    <row r="58" spans="1:10" s="5" customFormat="1" ht="4.5" customHeight="1" thickBot="1">
      <c r="A58" s="16"/>
      <c r="B58" s="16"/>
      <c r="C58" s="16"/>
      <c r="D58" s="16"/>
      <c r="E58" s="20"/>
      <c r="F58" s="151"/>
      <c r="G58" s="151"/>
      <c r="H58" s="151"/>
      <c r="I58" s="151"/>
      <c r="J58" s="151"/>
    </row>
    <row r="59" spans="1:10" s="5" customFormat="1" ht="15" customHeight="1">
      <c r="A59" s="5" t="s">
        <v>415</v>
      </c>
      <c r="F59" s="156"/>
      <c r="G59" s="156"/>
      <c r="H59" s="156"/>
      <c r="I59" s="156"/>
      <c r="J59" s="156"/>
    </row>
    <row r="60" spans="6:10" s="5" customFormat="1" ht="11.25" customHeight="1">
      <c r="F60" s="156"/>
      <c r="G60" s="156"/>
      <c r="H60" s="156"/>
      <c r="I60" s="156"/>
      <c r="J60" s="156"/>
    </row>
    <row r="61" spans="1:10" s="5" customFormat="1" ht="14.25" thickBot="1">
      <c r="A61" s="16" t="s">
        <v>317</v>
      </c>
      <c r="B61" s="16"/>
      <c r="C61" s="16"/>
      <c r="D61" s="16"/>
      <c r="E61" s="16"/>
      <c r="F61" s="151"/>
      <c r="G61" s="151"/>
      <c r="H61" s="151"/>
      <c r="I61" s="151"/>
      <c r="J61" s="151"/>
    </row>
    <row r="62" spans="1:10" s="5" customFormat="1" ht="13.5">
      <c r="A62" s="392" t="s">
        <v>318</v>
      </c>
      <c r="B62" s="392"/>
      <c r="C62" s="392"/>
      <c r="D62" s="392"/>
      <c r="E62" s="402"/>
      <c r="F62" s="404" t="s">
        <v>202</v>
      </c>
      <c r="G62" s="405"/>
      <c r="H62" s="406"/>
      <c r="I62" s="399" t="s">
        <v>319</v>
      </c>
      <c r="J62" s="386" t="s">
        <v>320</v>
      </c>
    </row>
    <row r="63" spans="1:10" s="5" customFormat="1" ht="13.5">
      <c r="A63" s="393"/>
      <c r="B63" s="393"/>
      <c r="C63" s="393"/>
      <c r="D63" s="393"/>
      <c r="E63" s="403"/>
      <c r="F63" s="161" t="s">
        <v>10</v>
      </c>
      <c r="G63" s="161" t="s">
        <v>32</v>
      </c>
      <c r="H63" s="154" t="s">
        <v>33</v>
      </c>
      <c r="I63" s="400"/>
      <c r="J63" s="387"/>
    </row>
    <row r="64" spans="1:10" s="5" customFormat="1" ht="4.5" customHeight="1">
      <c r="A64" s="60"/>
      <c r="B64" s="60"/>
      <c r="C64" s="60"/>
      <c r="D64" s="60"/>
      <c r="E64" s="18"/>
      <c r="F64" s="156"/>
      <c r="G64" s="156"/>
      <c r="H64" s="156"/>
      <c r="I64" s="156"/>
      <c r="J64" s="156"/>
    </row>
    <row r="65" spans="1:10" s="1" customFormat="1" ht="15" customHeight="1">
      <c r="A65" s="2"/>
      <c r="B65" s="388" t="s">
        <v>12</v>
      </c>
      <c r="C65" s="388"/>
      <c r="D65" s="388"/>
      <c r="E65" s="64"/>
      <c r="F65" s="136">
        <f>SUM(F67:F88)</f>
        <v>10155</v>
      </c>
      <c r="G65" s="136">
        <f>SUM(G67:G88)</f>
        <v>5168</v>
      </c>
      <c r="H65" s="136">
        <f>SUM(H67:H88)</f>
        <v>4987</v>
      </c>
      <c r="I65" s="136">
        <f>SUM(I67:I88)</f>
        <v>730</v>
      </c>
      <c r="J65" s="136">
        <f>SUM(J67:J88)</f>
        <v>343</v>
      </c>
    </row>
    <row r="66" spans="1:10" s="5" customFormat="1" ht="12" customHeight="1">
      <c r="A66" s="26"/>
      <c r="B66" s="26"/>
      <c r="C66" s="26"/>
      <c r="D66" s="26"/>
      <c r="E66" s="42"/>
      <c r="F66" s="136"/>
      <c r="G66" s="136"/>
      <c r="H66" s="136"/>
      <c r="I66" s="136"/>
      <c r="J66" s="136"/>
    </row>
    <row r="67" spans="1:10" s="5" customFormat="1" ht="15" customHeight="1">
      <c r="A67" s="26"/>
      <c r="B67" s="26">
        <v>1</v>
      </c>
      <c r="C67" s="26"/>
      <c r="D67" s="69" t="s">
        <v>466</v>
      </c>
      <c r="E67" s="42"/>
      <c r="F67" s="135">
        <f>G67+H67</f>
        <v>453</v>
      </c>
      <c r="G67" s="135">
        <v>240</v>
      </c>
      <c r="H67" s="135">
        <v>213</v>
      </c>
      <c r="I67" s="135">
        <v>29</v>
      </c>
      <c r="J67" s="135">
        <v>14</v>
      </c>
    </row>
    <row r="68" spans="1:10" s="5" customFormat="1" ht="15" customHeight="1">
      <c r="A68" s="26"/>
      <c r="B68" s="26">
        <v>2</v>
      </c>
      <c r="C68" s="26"/>
      <c r="D68" s="69" t="s">
        <v>467</v>
      </c>
      <c r="E68" s="42"/>
      <c r="F68" s="135">
        <f aca="true" t="shared" si="1" ref="F68:F88">G68+H68</f>
        <v>343</v>
      </c>
      <c r="G68" s="135">
        <v>180</v>
      </c>
      <c r="H68" s="135">
        <v>163</v>
      </c>
      <c r="I68" s="135">
        <v>30</v>
      </c>
      <c r="J68" s="135">
        <v>13</v>
      </c>
    </row>
    <row r="69" spans="1:10" s="5" customFormat="1" ht="15" customHeight="1">
      <c r="A69" s="26"/>
      <c r="B69" s="26">
        <v>3</v>
      </c>
      <c r="C69" s="26"/>
      <c r="D69" s="69" t="s">
        <v>38</v>
      </c>
      <c r="E69" s="42"/>
      <c r="F69" s="135">
        <f t="shared" si="1"/>
        <v>442</v>
      </c>
      <c r="G69" s="135">
        <v>217</v>
      </c>
      <c r="H69" s="135">
        <v>225</v>
      </c>
      <c r="I69" s="135">
        <v>33</v>
      </c>
      <c r="J69" s="135">
        <v>16</v>
      </c>
    </row>
    <row r="70" spans="1:10" s="5" customFormat="1" ht="15" customHeight="1">
      <c r="A70" s="26"/>
      <c r="B70" s="26">
        <v>4</v>
      </c>
      <c r="C70" s="26"/>
      <c r="D70" s="69" t="s">
        <v>36</v>
      </c>
      <c r="E70" s="42"/>
      <c r="F70" s="135">
        <f t="shared" si="1"/>
        <v>312</v>
      </c>
      <c r="G70" s="135">
        <v>162</v>
      </c>
      <c r="H70" s="135">
        <v>150</v>
      </c>
      <c r="I70" s="135">
        <v>26</v>
      </c>
      <c r="J70" s="135">
        <v>11</v>
      </c>
    </row>
    <row r="71" spans="1:10" s="5" customFormat="1" ht="15" customHeight="1">
      <c r="A71" s="26"/>
      <c r="B71" s="26">
        <v>5</v>
      </c>
      <c r="C71" s="26"/>
      <c r="D71" s="69" t="s">
        <v>44</v>
      </c>
      <c r="E71" s="42"/>
      <c r="F71" s="135">
        <f t="shared" si="1"/>
        <v>557</v>
      </c>
      <c r="G71" s="135">
        <v>274</v>
      </c>
      <c r="H71" s="135">
        <v>283</v>
      </c>
      <c r="I71" s="135">
        <v>33</v>
      </c>
      <c r="J71" s="135">
        <v>18</v>
      </c>
    </row>
    <row r="72" spans="1:10" s="5" customFormat="1" ht="15" customHeight="1">
      <c r="A72" s="26"/>
      <c r="B72" s="26">
        <v>6</v>
      </c>
      <c r="C72" s="26"/>
      <c r="D72" s="69" t="s">
        <v>74</v>
      </c>
      <c r="E72" s="42"/>
      <c r="F72" s="135">
        <f t="shared" si="1"/>
        <v>776</v>
      </c>
      <c r="G72" s="135">
        <v>404</v>
      </c>
      <c r="H72" s="135">
        <v>372</v>
      </c>
      <c r="I72" s="135">
        <v>51</v>
      </c>
      <c r="J72" s="135">
        <v>25</v>
      </c>
    </row>
    <row r="73" spans="1:10" s="5" customFormat="1" ht="15" customHeight="1">
      <c r="A73" s="26"/>
      <c r="B73" s="26">
        <v>7</v>
      </c>
      <c r="C73" s="26"/>
      <c r="D73" s="69" t="s">
        <v>75</v>
      </c>
      <c r="E73" s="42"/>
      <c r="F73" s="135">
        <f t="shared" si="1"/>
        <v>370</v>
      </c>
      <c r="G73" s="135">
        <v>191</v>
      </c>
      <c r="H73" s="135">
        <v>179</v>
      </c>
      <c r="I73" s="135">
        <v>28</v>
      </c>
      <c r="J73" s="135">
        <v>13</v>
      </c>
    </row>
    <row r="74" spans="1:10" s="5" customFormat="1" ht="15" customHeight="1">
      <c r="A74" s="26"/>
      <c r="B74" s="26">
        <v>8</v>
      </c>
      <c r="C74" s="26"/>
      <c r="D74" s="69" t="s">
        <v>0</v>
      </c>
      <c r="E74" s="42"/>
      <c r="F74" s="135">
        <f t="shared" si="1"/>
        <v>562</v>
      </c>
      <c r="G74" s="135">
        <v>285</v>
      </c>
      <c r="H74" s="135">
        <v>277</v>
      </c>
      <c r="I74" s="135">
        <v>41</v>
      </c>
      <c r="J74" s="135">
        <v>18</v>
      </c>
    </row>
    <row r="75" spans="1:10" s="5" customFormat="1" ht="15" customHeight="1">
      <c r="A75" s="26"/>
      <c r="B75" s="26">
        <v>9</v>
      </c>
      <c r="C75" s="26"/>
      <c r="D75" s="69" t="s">
        <v>21</v>
      </c>
      <c r="E75" s="42"/>
      <c r="F75" s="135">
        <f t="shared" si="1"/>
        <v>459</v>
      </c>
      <c r="G75" s="135">
        <v>224</v>
      </c>
      <c r="H75" s="135">
        <v>235</v>
      </c>
      <c r="I75" s="135">
        <v>31</v>
      </c>
      <c r="J75" s="135">
        <v>16</v>
      </c>
    </row>
    <row r="76" spans="1:10" s="5" customFormat="1" ht="15" customHeight="1">
      <c r="A76" s="26"/>
      <c r="B76" s="26">
        <v>10</v>
      </c>
      <c r="C76" s="26"/>
      <c r="D76" s="69" t="s">
        <v>76</v>
      </c>
      <c r="E76" s="42"/>
      <c r="F76" s="135">
        <f t="shared" si="1"/>
        <v>646</v>
      </c>
      <c r="G76" s="135">
        <v>315</v>
      </c>
      <c r="H76" s="135">
        <v>331</v>
      </c>
      <c r="I76" s="135">
        <v>45</v>
      </c>
      <c r="J76" s="135">
        <v>22</v>
      </c>
    </row>
    <row r="77" spans="1:10" s="5" customFormat="1" ht="15" customHeight="1">
      <c r="A77" s="26"/>
      <c r="B77" s="26">
        <v>11</v>
      </c>
      <c r="C77" s="26"/>
      <c r="D77" s="69" t="s">
        <v>77</v>
      </c>
      <c r="E77" s="42"/>
      <c r="F77" s="135">
        <f t="shared" si="1"/>
        <v>331</v>
      </c>
      <c r="G77" s="135">
        <v>172</v>
      </c>
      <c r="H77" s="135">
        <v>159</v>
      </c>
      <c r="I77" s="135">
        <v>27</v>
      </c>
      <c r="J77" s="135">
        <v>12</v>
      </c>
    </row>
    <row r="78" spans="1:10" s="5" customFormat="1" ht="15" customHeight="1">
      <c r="A78" s="26"/>
      <c r="B78" s="26">
        <v>12</v>
      </c>
      <c r="C78" s="26"/>
      <c r="D78" s="69" t="s">
        <v>78</v>
      </c>
      <c r="E78" s="42"/>
      <c r="F78" s="135">
        <f t="shared" si="1"/>
        <v>346</v>
      </c>
      <c r="G78" s="135">
        <v>175</v>
      </c>
      <c r="H78" s="135">
        <v>171</v>
      </c>
      <c r="I78" s="135">
        <v>26</v>
      </c>
      <c r="J78" s="135">
        <v>11</v>
      </c>
    </row>
    <row r="79" spans="1:10" s="5" customFormat="1" ht="15" customHeight="1">
      <c r="A79" s="26"/>
      <c r="B79" s="26">
        <v>13</v>
      </c>
      <c r="C79" s="26"/>
      <c r="D79" s="69" t="s">
        <v>2</v>
      </c>
      <c r="E79" s="42"/>
      <c r="F79" s="135">
        <f t="shared" si="1"/>
        <v>605</v>
      </c>
      <c r="G79" s="135">
        <v>314</v>
      </c>
      <c r="H79" s="135">
        <v>291</v>
      </c>
      <c r="I79" s="135">
        <v>44</v>
      </c>
      <c r="J79" s="135">
        <v>21</v>
      </c>
    </row>
    <row r="80" spans="1:10" s="5" customFormat="1" ht="15" customHeight="1">
      <c r="A80" s="26"/>
      <c r="B80" s="26">
        <v>14</v>
      </c>
      <c r="C80" s="26"/>
      <c r="D80" s="69" t="s">
        <v>3</v>
      </c>
      <c r="E80" s="42"/>
      <c r="F80" s="135">
        <f t="shared" si="1"/>
        <v>276</v>
      </c>
      <c r="G80" s="135">
        <v>154</v>
      </c>
      <c r="H80" s="135">
        <v>122</v>
      </c>
      <c r="I80" s="135">
        <v>24</v>
      </c>
      <c r="J80" s="135">
        <v>11</v>
      </c>
    </row>
    <row r="81" spans="1:10" s="5" customFormat="1" ht="15" customHeight="1">
      <c r="A81" s="26"/>
      <c r="B81" s="26">
        <v>15</v>
      </c>
      <c r="C81" s="26"/>
      <c r="D81" s="69" t="s">
        <v>79</v>
      </c>
      <c r="E81" s="42"/>
      <c r="F81" s="135">
        <f t="shared" si="1"/>
        <v>452</v>
      </c>
      <c r="G81" s="135">
        <v>199</v>
      </c>
      <c r="H81" s="135">
        <v>253</v>
      </c>
      <c r="I81" s="135">
        <v>29</v>
      </c>
      <c r="J81" s="135">
        <v>16</v>
      </c>
    </row>
    <row r="82" spans="1:10" s="5" customFormat="1" ht="15" customHeight="1">
      <c r="A82" s="26"/>
      <c r="B82" s="26">
        <v>16</v>
      </c>
      <c r="C82" s="26"/>
      <c r="D82" s="69" t="s">
        <v>80</v>
      </c>
      <c r="E82" s="42"/>
      <c r="F82" s="135">
        <f t="shared" si="1"/>
        <v>501</v>
      </c>
      <c r="G82" s="135">
        <v>238</v>
      </c>
      <c r="H82" s="135">
        <v>263</v>
      </c>
      <c r="I82" s="135">
        <v>30</v>
      </c>
      <c r="J82" s="135">
        <v>16</v>
      </c>
    </row>
    <row r="83" spans="1:10" s="5" customFormat="1" ht="15" customHeight="1">
      <c r="A83" s="26"/>
      <c r="B83" s="26">
        <v>17</v>
      </c>
      <c r="C83" s="26"/>
      <c r="D83" s="69" t="s">
        <v>6</v>
      </c>
      <c r="E83" s="42"/>
      <c r="F83" s="135">
        <f t="shared" si="1"/>
        <v>224</v>
      </c>
      <c r="G83" s="135">
        <v>118</v>
      </c>
      <c r="H83" s="135">
        <v>106</v>
      </c>
      <c r="I83" s="135">
        <v>22</v>
      </c>
      <c r="J83" s="135">
        <v>8</v>
      </c>
    </row>
    <row r="84" spans="1:10" s="5" customFormat="1" ht="15" customHeight="1">
      <c r="A84" s="26"/>
      <c r="B84" s="26">
        <v>18</v>
      </c>
      <c r="C84" s="26"/>
      <c r="D84" s="69" t="s">
        <v>7</v>
      </c>
      <c r="E84" s="42"/>
      <c r="F84" s="135">
        <f t="shared" si="1"/>
        <v>525</v>
      </c>
      <c r="G84" s="135">
        <v>259</v>
      </c>
      <c r="H84" s="135">
        <v>266</v>
      </c>
      <c r="I84" s="135">
        <v>38</v>
      </c>
      <c r="J84" s="135">
        <v>17</v>
      </c>
    </row>
    <row r="85" spans="1:10" s="5" customFormat="1" ht="15" customHeight="1">
      <c r="A85" s="26"/>
      <c r="B85" s="26">
        <v>19</v>
      </c>
      <c r="C85" s="26"/>
      <c r="D85" s="69" t="s">
        <v>81</v>
      </c>
      <c r="E85" s="42"/>
      <c r="F85" s="135">
        <f t="shared" si="1"/>
        <v>150</v>
      </c>
      <c r="G85" s="135">
        <v>78</v>
      </c>
      <c r="H85" s="135">
        <v>72</v>
      </c>
      <c r="I85" s="135">
        <v>17</v>
      </c>
      <c r="J85" s="135">
        <v>7</v>
      </c>
    </row>
    <row r="86" spans="1:10" s="5" customFormat="1" ht="15" customHeight="1">
      <c r="A86" s="26"/>
      <c r="B86" s="26">
        <v>20</v>
      </c>
      <c r="C86" s="26"/>
      <c r="D86" s="69" t="s">
        <v>8</v>
      </c>
      <c r="E86" s="42"/>
      <c r="F86" s="135">
        <f t="shared" si="1"/>
        <v>389</v>
      </c>
      <c r="G86" s="135">
        <v>201</v>
      </c>
      <c r="H86" s="135">
        <v>188</v>
      </c>
      <c r="I86" s="135">
        <v>30</v>
      </c>
      <c r="J86" s="135">
        <v>14</v>
      </c>
    </row>
    <row r="87" spans="1:10" s="5" customFormat="1" ht="15" customHeight="1">
      <c r="A87" s="26"/>
      <c r="B87" s="26">
        <v>21</v>
      </c>
      <c r="C87" s="26"/>
      <c r="D87" s="69" t="s">
        <v>82</v>
      </c>
      <c r="E87" s="42"/>
      <c r="F87" s="135">
        <f t="shared" si="1"/>
        <v>535</v>
      </c>
      <c r="G87" s="135">
        <v>293</v>
      </c>
      <c r="H87" s="135">
        <v>242</v>
      </c>
      <c r="I87" s="135">
        <v>31</v>
      </c>
      <c r="J87" s="135">
        <v>17</v>
      </c>
    </row>
    <row r="88" spans="1:10" s="5" customFormat="1" ht="15" customHeight="1">
      <c r="A88" s="26"/>
      <c r="B88" s="26">
        <v>22</v>
      </c>
      <c r="C88" s="26"/>
      <c r="D88" s="69" t="s">
        <v>23</v>
      </c>
      <c r="E88" s="42"/>
      <c r="F88" s="135">
        <f t="shared" si="1"/>
        <v>901</v>
      </c>
      <c r="G88" s="135">
        <v>475</v>
      </c>
      <c r="H88" s="135">
        <v>426</v>
      </c>
      <c r="I88" s="135">
        <v>65</v>
      </c>
      <c r="J88" s="135">
        <v>27</v>
      </c>
    </row>
    <row r="89" spans="1:10" s="5" customFormat="1" ht="4.5" customHeight="1" thickBot="1">
      <c r="A89" s="16"/>
      <c r="B89" s="16"/>
      <c r="C89" s="16"/>
      <c r="D89" s="16"/>
      <c r="E89" s="20"/>
      <c r="F89" s="151"/>
      <c r="G89" s="151"/>
      <c r="H89" s="151"/>
      <c r="I89" s="151"/>
      <c r="J89" s="151"/>
    </row>
    <row r="90" spans="5:10" s="5" customFormat="1" ht="15" customHeight="1">
      <c r="E90" s="26"/>
      <c r="F90" s="156"/>
      <c r="G90" s="156"/>
      <c r="H90" s="156"/>
      <c r="I90" s="156"/>
      <c r="J90" s="156"/>
    </row>
    <row r="91" spans="1:10" s="5" customFormat="1" ht="16.5" customHeight="1" thickBot="1">
      <c r="A91" s="16" t="s">
        <v>321</v>
      </c>
      <c r="B91" s="16"/>
      <c r="C91" s="16"/>
      <c r="D91" s="16"/>
      <c r="E91" s="16"/>
      <c r="F91" s="16"/>
      <c r="G91" s="16"/>
      <c r="H91" s="16"/>
      <c r="I91" s="16"/>
      <c r="J91" s="16"/>
    </row>
    <row r="92" spans="1:10" s="5" customFormat="1" ht="16.5" customHeight="1">
      <c r="A92" s="392"/>
      <c r="B92" s="394" t="s">
        <v>24</v>
      </c>
      <c r="C92" s="394"/>
      <c r="D92" s="394"/>
      <c r="E92" s="19"/>
      <c r="F92" s="396" t="s">
        <v>324</v>
      </c>
      <c r="G92" s="397"/>
      <c r="H92" s="398"/>
      <c r="I92" s="399" t="s">
        <v>319</v>
      </c>
      <c r="J92" s="386" t="s">
        <v>320</v>
      </c>
    </row>
    <row r="93" spans="1:10" s="5" customFormat="1" ht="16.5" customHeight="1">
      <c r="A93" s="393"/>
      <c r="B93" s="395"/>
      <c r="C93" s="395"/>
      <c r="D93" s="395"/>
      <c r="E93" s="52"/>
      <c r="F93" s="112" t="s">
        <v>10</v>
      </c>
      <c r="G93" s="113" t="s">
        <v>32</v>
      </c>
      <c r="H93" s="17" t="s">
        <v>33</v>
      </c>
      <c r="I93" s="400"/>
      <c r="J93" s="387"/>
    </row>
    <row r="94" spans="1:5" s="5" customFormat="1" ht="4.5" customHeight="1">
      <c r="A94" s="60"/>
      <c r="B94" s="116"/>
      <c r="C94" s="69"/>
      <c r="D94" s="69"/>
      <c r="E94" s="42"/>
    </row>
    <row r="95" spans="1:10" s="1" customFormat="1" ht="15" customHeight="1">
      <c r="A95" s="2"/>
      <c r="B95" s="388" t="s">
        <v>12</v>
      </c>
      <c r="C95" s="388"/>
      <c r="D95" s="388"/>
      <c r="E95" s="64"/>
      <c r="F95" s="1">
        <f>SUM(F97:F98)</f>
        <v>166</v>
      </c>
      <c r="G95" s="1">
        <f>SUM(G97:G98)</f>
        <v>89</v>
      </c>
      <c r="H95" s="1">
        <f>SUM(H97:H98)</f>
        <v>77</v>
      </c>
      <c r="I95" s="1">
        <f>SUM(I97:I98)</f>
        <v>15</v>
      </c>
      <c r="J95" s="1">
        <f>SUM(J97:J98)</f>
        <v>9</v>
      </c>
    </row>
    <row r="96" spans="1:10" s="5" customFormat="1" ht="12" customHeight="1">
      <c r="A96" s="26"/>
      <c r="B96" s="69"/>
      <c r="C96" s="69"/>
      <c r="D96" s="69"/>
      <c r="E96" s="42"/>
      <c r="F96" s="1"/>
      <c r="G96" s="1"/>
      <c r="H96" s="1"/>
      <c r="I96" s="1"/>
      <c r="J96" s="1"/>
    </row>
    <row r="97" spans="1:10" s="5" customFormat="1" ht="15" customHeight="1">
      <c r="A97" s="26"/>
      <c r="B97" s="389" t="s">
        <v>44</v>
      </c>
      <c r="C97" s="389"/>
      <c r="D97" s="389"/>
      <c r="E97" s="42"/>
      <c r="F97" s="5">
        <f>G97+H97</f>
        <v>99</v>
      </c>
      <c r="G97" s="5">
        <v>52</v>
      </c>
      <c r="H97" s="5">
        <v>47</v>
      </c>
      <c r="I97" s="5">
        <v>9</v>
      </c>
      <c r="J97" s="5">
        <v>6</v>
      </c>
    </row>
    <row r="98" spans="1:10" s="5" customFormat="1" ht="15" customHeight="1">
      <c r="A98" s="26"/>
      <c r="B98" s="389" t="s">
        <v>84</v>
      </c>
      <c r="C98" s="389"/>
      <c r="D98" s="389"/>
      <c r="E98" s="42"/>
      <c r="F98" s="5">
        <f>G98+H98</f>
        <v>67</v>
      </c>
      <c r="G98" s="5">
        <v>37</v>
      </c>
      <c r="H98" s="5">
        <v>30</v>
      </c>
      <c r="I98" s="5">
        <v>6</v>
      </c>
      <c r="J98" s="5">
        <v>3</v>
      </c>
    </row>
    <row r="99" spans="1:10" s="5" customFormat="1" ht="4.5" customHeight="1" thickBot="1">
      <c r="A99" s="16"/>
      <c r="B99" s="16"/>
      <c r="C99" s="16"/>
      <c r="D99" s="16"/>
      <c r="E99" s="20"/>
      <c r="F99" s="16"/>
      <c r="G99" s="16"/>
      <c r="H99" s="16"/>
      <c r="I99" s="16"/>
      <c r="J99" s="16"/>
    </row>
    <row r="100" s="5" customFormat="1" ht="15" customHeight="1"/>
    <row r="101" spans="1:10" s="5" customFormat="1" ht="16.5" customHeight="1" thickBot="1">
      <c r="A101" s="16" t="s">
        <v>322</v>
      </c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s="5" customFormat="1" ht="16.5" customHeight="1">
      <c r="A102" s="392"/>
      <c r="B102" s="394" t="s">
        <v>29</v>
      </c>
      <c r="C102" s="394"/>
      <c r="D102" s="394"/>
      <c r="E102" s="19"/>
      <c r="F102" s="396" t="s">
        <v>325</v>
      </c>
      <c r="G102" s="397"/>
      <c r="H102" s="398"/>
      <c r="I102" s="399" t="s">
        <v>319</v>
      </c>
      <c r="J102" s="386" t="s">
        <v>320</v>
      </c>
    </row>
    <row r="103" spans="1:10" s="5" customFormat="1" ht="16.5" customHeight="1">
      <c r="A103" s="393"/>
      <c r="B103" s="395"/>
      <c r="C103" s="395"/>
      <c r="D103" s="395"/>
      <c r="E103" s="52"/>
      <c r="F103" s="112" t="s">
        <v>10</v>
      </c>
      <c r="G103" s="113" t="s">
        <v>32</v>
      </c>
      <c r="H103" s="17" t="s">
        <v>33</v>
      </c>
      <c r="I103" s="400"/>
      <c r="J103" s="387"/>
    </row>
    <row r="104" spans="1:5" s="5" customFormat="1" ht="4.5" customHeight="1">
      <c r="A104" s="60"/>
      <c r="B104" s="116"/>
      <c r="C104" s="69"/>
      <c r="D104" s="69"/>
      <c r="E104" s="42"/>
    </row>
    <row r="105" spans="1:10" s="1" customFormat="1" ht="15" customHeight="1">
      <c r="A105" s="2"/>
      <c r="B105" s="388" t="s">
        <v>12</v>
      </c>
      <c r="C105" s="388"/>
      <c r="D105" s="388"/>
      <c r="E105" s="64"/>
      <c r="F105" s="1">
        <f>F107</f>
        <v>479</v>
      </c>
      <c r="G105" s="1">
        <f>G107</f>
        <v>252</v>
      </c>
      <c r="H105" s="1">
        <f>H107</f>
        <v>227</v>
      </c>
      <c r="I105" s="1">
        <f>I107</f>
        <v>41</v>
      </c>
      <c r="J105" s="1">
        <f>J107</f>
        <v>12</v>
      </c>
    </row>
    <row r="106" spans="1:10" s="5" customFormat="1" ht="12" customHeight="1">
      <c r="A106" s="26"/>
      <c r="B106" s="69"/>
      <c r="C106" s="69"/>
      <c r="D106" s="69"/>
      <c r="E106" s="42"/>
      <c r="F106" s="1"/>
      <c r="G106" s="1"/>
      <c r="H106" s="1"/>
      <c r="I106" s="1"/>
      <c r="J106" s="1"/>
    </row>
    <row r="107" spans="1:10" s="5" customFormat="1" ht="15" customHeight="1">
      <c r="A107" s="26"/>
      <c r="B107" s="389" t="s">
        <v>85</v>
      </c>
      <c r="C107" s="389"/>
      <c r="D107" s="389"/>
      <c r="E107" s="42"/>
      <c r="F107" s="5">
        <f>G107+H107</f>
        <v>479</v>
      </c>
      <c r="G107" s="5">
        <v>252</v>
      </c>
      <c r="H107" s="5">
        <v>227</v>
      </c>
      <c r="I107" s="5">
        <v>41</v>
      </c>
      <c r="J107" s="5">
        <v>12</v>
      </c>
    </row>
    <row r="108" spans="1:10" s="5" customFormat="1" ht="4.5" customHeight="1" thickBot="1">
      <c r="A108" s="16"/>
      <c r="B108" s="16"/>
      <c r="C108" s="16"/>
      <c r="D108" s="16"/>
      <c r="E108" s="20"/>
      <c r="F108" s="16"/>
      <c r="G108" s="16"/>
      <c r="H108" s="16"/>
      <c r="I108" s="16"/>
      <c r="J108" s="16"/>
    </row>
    <row r="109" s="5" customFormat="1" ht="15" customHeight="1"/>
    <row r="110" spans="1:10" s="5" customFormat="1" ht="16.5" customHeight="1" thickBot="1">
      <c r="A110" s="16" t="s">
        <v>416</v>
      </c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s="5" customFormat="1" ht="16.5" customHeight="1">
      <c r="A111" s="392"/>
      <c r="B111" s="394" t="s">
        <v>29</v>
      </c>
      <c r="C111" s="394"/>
      <c r="D111" s="394"/>
      <c r="E111" s="19"/>
      <c r="F111" s="396" t="s">
        <v>326</v>
      </c>
      <c r="G111" s="397"/>
      <c r="H111" s="398"/>
      <c r="I111" s="399" t="s">
        <v>319</v>
      </c>
      <c r="J111" s="386" t="s">
        <v>320</v>
      </c>
    </row>
    <row r="112" spans="1:10" s="5" customFormat="1" ht="16.5" customHeight="1">
      <c r="A112" s="393"/>
      <c r="B112" s="395"/>
      <c r="C112" s="395"/>
      <c r="D112" s="395"/>
      <c r="E112" s="52"/>
      <c r="F112" s="112" t="s">
        <v>10</v>
      </c>
      <c r="G112" s="113" t="s">
        <v>32</v>
      </c>
      <c r="H112" s="17" t="s">
        <v>33</v>
      </c>
      <c r="I112" s="400"/>
      <c r="J112" s="387"/>
    </row>
    <row r="113" spans="1:5" s="5" customFormat="1" ht="4.5" customHeight="1">
      <c r="A113" s="60"/>
      <c r="B113" s="60"/>
      <c r="C113" s="26"/>
      <c r="D113" s="26"/>
      <c r="E113" s="42"/>
    </row>
    <row r="114" spans="1:10" s="1" customFormat="1" ht="15" customHeight="1">
      <c r="A114" s="2"/>
      <c r="B114" s="388" t="s">
        <v>12</v>
      </c>
      <c r="C114" s="388"/>
      <c r="D114" s="388"/>
      <c r="E114" s="64"/>
      <c r="F114" s="1">
        <f>SUM(F116:F118)</f>
        <v>218</v>
      </c>
      <c r="G114" s="1">
        <f>SUM(G116:G118)</f>
        <v>156</v>
      </c>
      <c r="H114" s="1">
        <f>SUM(H116:H118)</f>
        <v>62</v>
      </c>
      <c r="I114" s="1">
        <f>SUM(I116:I118)</f>
        <v>99</v>
      </c>
      <c r="J114" s="1">
        <f>SUM(J116:J118)</f>
        <v>43</v>
      </c>
    </row>
    <row r="115" spans="1:5" s="5" customFormat="1" ht="12" customHeight="1">
      <c r="A115" s="26"/>
      <c r="B115" s="69"/>
      <c r="C115" s="69"/>
      <c r="D115" s="69"/>
      <c r="E115" s="42"/>
    </row>
    <row r="116" spans="1:5" s="5" customFormat="1" ht="15" customHeight="1">
      <c r="A116" s="26"/>
      <c r="B116" s="389" t="s">
        <v>417</v>
      </c>
      <c r="C116" s="389"/>
      <c r="D116" s="389"/>
      <c r="E116" s="42"/>
    </row>
    <row r="117" spans="1:10" s="5" customFormat="1" ht="15" customHeight="1">
      <c r="A117" s="26"/>
      <c r="B117" s="390" t="s">
        <v>361</v>
      </c>
      <c r="C117" s="390"/>
      <c r="D117" s="390"/>
      <c r="E117" s="42"/>
      <c r="F117" s="5">
        <f>G117+H117</f>
        <v>106</v>
      </c>
      <c r="G117" s="5">
        <v>82</v>
      </c>
      <c r="H117" s="5">
        <v>24</v>
      </c>
      <c r="I117" s="391">
        <v>99</v>
      </c>
      <c r="J117" s="5">
        <v>25</v>
      </c>
    </row>
    <row r="118" spans="1:10" s="5" customFormat="1" ht="15" customHeight="1">
      <c r="A118" s="26"/>
      <c r="B118" s="390" t="s">
        <v>362</v>
      </c>
      <c r="C118" s="390"/>
      <c r="D118" s="390"/>
      <c r="E118" s="42"/>
      <c r="F118" s="5">
        <f>G118+H118</f>
        <v>112</v>
      </c>
      <c r="G118" s="5">
        <v>74</v>
      </c>
      <c r="H118" s="5">
        <v>38</v>
      </c>
      <c r="I118" s="391"/>
      <c r="J118" s="5">
        <v>18</v>
      </c>
    </row>
    <row r="119" spans="1:10" s="5" customFormat="1" ht="4.5" customHeight="1" thickBot="1">
      <c r="A119" s="16"/>
      <c r="B119" s="16"/>
      <c r="C119" s="16"/>
      <c r="D119" s="16"/>
      <c r="E119" s="20"/>
      <c r="F119" s="16"/>
      <c r="G119" s="16"/>
      <c r="H119" s="16"/>
      <c r="I119" s="16"/>
      <c r="J119" s="16"/>
    </row>
    <row r="120" s="5" customFormat="1" ht="18" customHeight="1">
      <c r="A120" s="5" t="s">
        <v>415</v>
      </c>
    </row>
    <row r="121" s="5" customFormat="1" ht="16.5" customHeight="1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  <row r="136" s="5" customFormat="1" ht="13.5"/>
    <row r="137" s="5" customFormat="1" ht="13.5"/>
    <row r="138" s="5" customFormat="1" ht="13.5"/>
    <row r="139" s="5" customFormat="1" ht="13.5"/>
    <row r="140" s="5" customFormat="1" ht="13.5"/>
    <row r="141" s="5" customFormat="1" ht="13.5"/>
    <row r="142" s="5" customFormat="1" ht="13.5"/>
    <row r="143" s="5" customFormat="1" ht="13.5"/>
    <row r="144" s="5" customFormat="1" ht="13.5"/>
    <row r="145" s="5" customFormat="1" ht="13.5"/>
    <row r="146" s="5" customFormat="1" ht="13.5"/>
    <row r="147" s="5" customFormat="1" ht="13.5"/>
    <row r="148" s="5" customFormat="1" ht="13.5"/>
    <row r="149" s="5" customFormat="1" ht="13.5"/>
    <row r="150" s="5" customFormat="1" ht="13.5"/>
    <row r="151" s="5" customFormat="1" ht="13.5"/>
    <row r="152" s="5" customFormat="1" ht="13.5"/>
    <row r="153" s="5" customFormat="1" ht="13.5"/>
    <row r="154" s="5" customFormat="1" ht="13.5"/>
    <row r="155" s="5" customFormat="1" ht="13.5"/>
    <row r="156" s="5" customFormat="1" ht="13.5"/>
    <row r="157" s="5" customFormat="1" ht="13.5"/>
    <row r="158" s="5" customFormat="1" ht="13.5"/>
    <row r="159" s="5" customFormat="1" ht="13.5"/>
    <row r="160" s="5" customFormat="1" ht="13.5"/>
    <row r="161" s="5" customFormat="1" ht="13.5"/>
    <row r="162" s="5" customFormat="1" ht="13.5"/>
    <row r="163" s="5" customFormat="1" ht="13.5"/>
    <row r="164" s="5" customFormat="1" ht="13.5"/>
    <row r="165" s="5" customFormat="1" ht="13.5"/>
    <row r="166" s="5" customFormat="1" ht="13.5"/>
    <row r="167" s="5" customFormat="1" ht="13.5"/>
    <row r="168" s="5" customFormat="1" ht="13.5"/>
    <row r="169" s="5" customFormat="1" ht="13.5"/>
    <row r="170" s="5" customFormat="1" ht="13.5"/>
    <row r="171" s="5" customFormat="1" ht="13.5"/>
    <row r="172" s="5" customFormat="1" ht="13.5"/>
    <row r="173" s="5" customFormat="1" ht="13.5"/>
    <row r="174" s="5" customFormat="1" ht="13.5"/>
    <row r="175" s="5" customFormat="1" ht="13.5"/>
    <row r="176" s="5" customFormat="1" ht="13.5"/>
    <row r="177" s="5" customFormat="1" ht="13.5"/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</sheetData>
  <sheetProtection/>
  <mergeCells count="41">
    <mergeCell ref="A1:J1"/>
    <mergeCell ref="A3:J3"/>
    <mergeCell ref="A5:J5"/>
    <mergeCell ref="B7:D8"/>
    <mergeCell ref="F7:H7"/>
    <mergeCell ref="I7:I8"/>
    <mergeCell ref="J7:J8"/>
    <mergeCell ref="B10:D10"/>
    <mergeCell ref="A33:A34"/>
    <mergeCell ref="A45:A46"/>
    <mergeCell ref="A54:A55"/>
    <mergeCell ref="A62:E63"/>
    <mergeCell ref="F62:H62"/>
    <mergeCell ref="I62:I63"/>
    <mergeCell ref="J62:J63"/>
    <mergeCell ref="B65:D65"/>
    <mergeCell ref="A92:A93"/>
    <mergeCell ref="B92:D93"/>
    <mergeCell ref="F92:H92"/>
    <mergeCell ref="I92:I93"/>
    <mergeCell ref="J92:J93"/>
    <mergeCell ref="B95:D95"/>
    <mergeCell ref="B97:D97"/>
    <mergeCell ref="B98:D98"/>
    <mergeCell ref="A102:A103"/>
    <mergeCell ref="B102:D103"/>
    <mergeCell ref="J102:J103"/>
    <mergeCell ref="F102:H102"/>
    <mergeCell ref="I102:I103"/>
    <mergeCell ref="B105:D105"/>
    <mergeCell ref="B107:D107"/>
    <mergeCell ref="A111:A112"/>
    <mergeCell ref="B111:D112"/>
    <mergeCell ref="F111:H111"/>
    <mergeCell ref="I111:I112"/>
    <mergeCell ref="J111:J112"/>
    <mergeCell ref="B114:D114"/>
    <mergeCell ref="B116:D116"/>
    <mergeCell ref="B117:D117"/>
    <mergeCell ref="I117:I118"/>
    <mergeCell ref="B118:D118"/>
  </mergeCells>
  <printOptions/>
  <pageMargins left="0.7874015748031497" right="0.7874015748031497" top="0.89" bottom="0.9" header="0.5118110236220472" footer="0.5118110236220472"/>
  <pageSetup horizontalDpi="600" verticalDpi="600" orientation="portrait" paperSize="9" scale="89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125" style="5" customWidth="1"/>
    <col min="2" max="2" width="9.375" style="33" customWidth="1"/>
    <col min="3" max="3" width="8.125" style="5" customWidth="1"/>
    <col min="4" max="7" width="7.875" style="5" customWidth="1"/>
    <col min="8" max="8" width="8.125" style="5" customWidth="1"/>
    <col min="9" max="13" width="7.875" style="5" customWidth="1"/>
    <col min="14" max="16384" width="9.00390625" style="5" customWidth="1"/>
  </cols>
  <sheetData>
    <row r="1" spans="1:13" ht="19.5" customHeight="1">
      <c r="A1" s="409" t="s">
        <v>348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2" ht="7.5" customHeight="1" thickBot="1">
      <c r="A2" s="16"/>
      <c r="B2" s="25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ht="19.5" customHeight="1">
      <c r="A3" s="402" t="s">
        <v>210</v>
      </c>
      <c r="B3" s="479" t="s">
        <v>225</v>
      </c>
      <c r="C3" s="404" t="s">
        <v>282</v>
      </c>
      <c r="D3" s="405"/>
      <c r="E3" s="405"/>
      <c r="F3" s="405"/>
      <c r="G3" s="406"/>
      <c r="H3" s="404" t="s">
        <v>283</v>
      </c>
      <c r="I3" s="405"/>
      <c r="J3" s="405"/>
      <c r="K3" s="405"/>
      <c r="L3" s="406"/>
      <c r="M3" s="67" t="s">
        <v>366</v>
      </c>
    </row>
    <row r="4" spans="1:13" ht="19.5" customHeight="1">
      <c r="A4" s="403"/>
      <c r="B4" s="480"/>
      <c r="C4" s="153" t="s">
        <v>10</v>
      </c>
      <c r="D4" s="161" t="s">
        <v>28</v>
      </c>
      <c r="E4" s="161" t="s">
        <v>73</v>
      </c>
      <c r="F4" s="161" t="s">
        <v>197</v>
      </c>
      <c r="G4" s="224" t="s">
        <v>22</v>
      </c>
      <c r="H4" s="161" t="s">
        <v>10</v>
      </c>
      <c r="I4" s="161" t="s">
        <v>28</v>
      </c>
      <c r="J4" s="161" t="s">
        <v>73</v>
      </c>
      <c r="K4" s="161" t="s">
        <v>197</v>
      </c>
      <c r="L4" s="225" t="s">
        <v>22</v>
      </c>
      <c r="M4" s="201" t="s">
        <v>73</v>
      </c>
    </row>
    <row r="5" spans="1:13" ht="4.5" customHeight="1">
      <c r="A5" s="60"/>
      <c r="B5" s="5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9.5" customHeight="1">
      <c r="A6" s="438" t="s">
        <v>507</v>
      </c>
      <c r="B6" s="19" t="s">
        <v>284</v>
      </c>
      <c r="C6" s="156">
        <f>SUM(D6:G6)</f>
        <v>70</v>
      </c>
      <c r="D6" s="156">
        <v>47</v>
      </c>
      <c r="E6" s="156">
        <v>20</v>
      </c>
      <c r="F6" s="156">
        <v>3</v>
      </c>
      <c r="G6" s="177" t="s">
        <v>533</v>
      </c>
      <c r="H6" s="156">
        <f>SUM(I6:L6)</f>
        <v>69</v>
      </c>
      <c r="I6" s="156">
        <v>45</v>
      </c>
      <c r="J6" s="156">
        <v>19</v>
      </c>
      <c r="K6" s="156">
        <v>1</v>
      </c>
      <c r="L6" s="156">
        <v>4</v>
      </c>
      <c r="M6" s="156">
        <v>11</v>
      </c>
    </row>
    <row r="7" spans="1:13" ht="14.25" customHeight="1">
      <c r="A7" s="438"/>
      <c r="B7" s="19" t="s">
        <v>95</v>
      </c>
      <c r="C7" s="156">
        <f>SUM(D7:G7)</f>
        <v>359983</v>
      </c>
      <c r="D7" s="156">
        <v>218701</v>
      </c>
      <c r="E7" s="156">
        <v>131387</v>
      </c>
      <c r="F7" s="156">
        <v>9895</v>
      </c>
      <c r="G7" s="177" t="s">
        <v>533</v>
      </c>
      <c r="H7" s="156">
        <f>SUM(I7:L7)</f>
        <v>135757</v>
      </c>
      <c r="I7" s="156">
        <v>70198</v>
      </c>
      <c r="J7" s="156">
        <v>58760</v>
      </c>
      <c r="K7" s="156">
        <v>2004</v>
      </c>
      <c r="L7" s="156">
        <v>4795</v>
      </c>
      <c r="M7" s="156">
        <v>38791</v>
      </c>
    </row>
    <row r="8" spans="1:13" ht="6" customHeight="1">
      <c r="A8" s="141"/>
      <c r="B8" s="19"/>
      <c r="C8" s="156"/>
      <c r="D8" s="156"/>
      <c r="E8" s="156"/>
      <c r="F8" s="156"/>
      <c r="G8" s="177"/>
      <c r="H8" s="156"/>
      <c r="I8" s="156"/>
      <c r="J8" s="156"/>
      <c r="K8" s="156"/>
      <c r="L8" s="156"/>
      <c r="M8" s="156"/>
    </row>
    <row r="9" spans="1:13" ht="19.5" customHeight="1">
      <c r="A9" s="438">
        <v>26</v>
      </c>
      <c r="B9" s="19" t="s">
        <v>284</v>
      </c>
      <c r="C9" s="156">
        <f>SUM(D9:G9)</f>
        <v>72</v>
      </c>
      <c r="D9" s="156">
        <v>47</v>
      </c>
      <c r="E9" s="156">
        <v>21</v>
      </c>
      <c r="F9" s="156">
        <v>4</v>
      </c>
      <c r="G9" s="177" t="s">
        <v>533</v>
      </c>
      <c r="H9" s="156">
        <f>SUM(I9:L9)</f>
        <v>70</v>
      </c>
      <c r="I9" s="156">
        <v>45</v>
      </c>
      <c r="J9" s="156">
        <v>19</v>
      </c>
      <c r="K9" s="156">
        <v>2</v>
      </c>
      <c r="L9" s="156">
        <v>4</v>
      </c>
      <c r="M9" s="156">
        <v>12</v>
      </c>
    </row>
    <row r="10" spans="1:13" ht="14.25" customHeight="1">
      <c r="A10" s="438"/>
      <c r="B10" s="19" t="s">
        <v>95</v>
      </c>
      <c r="C10" s="156">
        <f>SUM(D10:G10)</f>
        <v>346190</v>
      </c>
      <c r="D10" s="156">
        <v>210105</v>
      </c>
      <c r="E10" s="156">
        <v>127693</v>
      </c>
      <c r="F10" s="156">
        <v>8392</v>
      </c>
      <c r="G10" s="177" t="s">
        <v>533</v>
      </c>
      <c r="H10" s="156">
        <f>SUM(I10:L10)</f>
        <v>141143</v>
      </c>
      <c r="I10" s="156">
        <v>71575</v>
      </c>
      <c r="J10" s="156">
        <v>62268</v>
      </c>
      <c r="K10" s="156">
        <v>3553</v>
      </c>
      <c r="L10" s="156">
        <v>3747</v>
      </c>
      <c r="M10" s="156">
        <v>36874</v>
      </c>
    </row>
    <row r="11" spans="1:13" ht="6" customHeight="1">
      <c r="A11" s="141"/>
      <c r="B11" s="19"/>
      <c r="C11" s="156"/>
      <c r="D11" s="156"/>
      <c r="E11" s="156"/>
      <c r="F11" s="156"/>
      <c r="G11" s="177"/>
      <c r="H11" s="156"/>
      <c r="I11" s="156"/>
      <c r="J11" s="156"/>
      <c r="K11" s="156"/>
      <c r="L11" s="156"/>
      <c r="M11" s="156"/>
    </row>
    <row r="12" spans="1:13" ht="19.5" customHeight="1">
      <c r="A12" s="438">
        <v>27</v>
      </c>
      <c r="B12" s="19" t="s">
        <v>284</v>
      </c>
      <c r="C12" s="156">
        <f>SUM(D12:G12)</f>
        <v>70</v>
      </c>
      <c r="D12" s="156">
        <v>47</v>
      </c>
      <c r="E12" s="156">
        <v>20</v>
      </c>
      <c r="F12" s="156">
        <v>3</v>
      </c>
      <c r="G12" s="177" t="s">
        <v>533</v>
      </c>
      <c r="H12" s="156">
        <f>SUM(I12:L12)</f>
        <v>70</v>
      </c>
      <c r="I12" s="156">
        <v>45</v>
      </c>
      <c r="J12" s="156">
        <v>19</v>
      </c>
      <c r="K12" s="156">
        <v>2</v>
      </c>
      <c r="L12" s="156">
        <v>4</v>
      </c>
      <c r="M12" s="156">
        <v>12</v>
      </c>
    </row>
    <row r="13" spans="1:13" ht="14.25" customHeight="1">
      <c r="A13" s="477"/>
      <c r="B13" s="259" t="s">
        <v>95</v>
      </c>
      <c r="C13" s="156">
        <f>SUM(D13:G13)</f>
        <v>341499</v>
      </c>
      <c r="D13" s="156">
        <v>202044</v>
      </c>
      <c r="E13" s="156">
        <v>132452</v>
      </c>
      <c r="F13" s="156">
        <v>7003</v>
      </c>
      <c r="G13" s="177" t="s">
        <v>533</v>
      </c>
      <c r="H13" s="156">
        <f>SUM(I13:L13)</f>
        <v>141195</v>
      </c>
      <c r="I13" s="156">
        <v>77830</v>
      </c>
      <c r="J13" s="156">
        <v>59572</v>
      </c>
      <c r="K13" s="156">
        <v>2590</v>
      </c>
      <c r="L13" s="156">
        <v>1203</v>
      </c>
      <c r="M13" s="156">
        <v>41671</v>
      </c>
    </row>
    <row r="14" spans="1:13" ht="6" customHeight="1">
      <c r="A14" s="300"/>
      <c r="B14" s="259"/>
      <c r="C14" s="156"/>
      <c r="D14" s="156"/>
      <c r="E14" s="156"/>
      <c r="F14" s="156"/>
      <c r="G14" s="177"/>
      <c r="H14" s="156"/>
      <c r="I14" s="156"/>
      <c r="J14" s="156"/>
      <c r="K14" s="156"/>
      <c r="L14" s="156"/>
      <c r="M14" s="156"/>
    </row>
    <row r="15" spans="1:13" ht="19.5" customHeight="1">
      <c r="A15" s="438">
        <v>28</v>
      </c>
      <c r="B15" s="19" t="s">
        <v>284</v>
      </c>
      <c r="C15" s="156">
        <f>SUM(D15:G15)</f>
        <v>70</v>
      </c>
      <c r="D15" s="156">
        <v>47</v>
      </c>
      <c r="E15" s="156">
        <v>20</v>
      </c>
      <c r="F15" s="156">
        <v>3</v>
      </c>
      <c r="G15" s="177" t="s">
        <v>250</v>
      </c>
      <c r="H15" s="156">
        <f>SUM(I15:L15)</f>
        <v>70</v>
      </c>
      <c r="I15" s="156">
        <v>45</v>
      </c>
      <c r="J15" s="156">
        <v>19</v>
      </c>
      <c r="K15" s="156">
        <v>2</v>
      </c>
      <c r="L15" s="156">
        <v>4</v>
      </c>
      <c r="M15" s="156">
        <v>12</v>
      </c>
    </row>
    <row r="16" spans="1:13" ht="14.25" customHeight="1">
      <c r="A16" s="438"/>
      <c r="B16" s="19" t="s">
        <v>95</v>
      </c>
      <c r="C16" s="156">
        <f>SUM(D16:G16)</f>
        <v>333625</v>
      </c>
      <c r="D16" s="156">
        <v>209912</v>
      </c>
      <c r="E16" s="156">
        <v>116451</v>
      </c>
      <c r="F16" s="156">
        <v>7262</v>
      </c>
      <c r="G16" s="177" t="s">
        <v>250</v>
      </c>
      <c r="H16" s="156">
        <f>SUM(I16:L16)</f>
        <v>145436</v>
      </c>
      <c r="I16" s="156">
        <v>77222</v>
      </c>
      <c r="J16" s="156">
        <v>65527</v>
      </c>
      <c r="K16" s="156">
        <v>1985</v>
      </c>
      <c r="L16" s="156">
        <v>702</v>
      </c>
      <c r="M16" s="156">
        <v>40431</v>
      </c>
    </row>
    <row r="17" spans="1:13" ht="6" customHeight="1">
      <c r="A17" s="260"/>
      <c r="B17" s="261"/>
      <c r="C17" s="156"/>
      <c r="D17" s="156"/>
      <c r="E17" s="156"/>
      <c r="F17" s="156"/>
      <c r="G17" s="177"/>
      <c r="H17" s="156"/>
      <c r="I17" s="156"/>
      <c r="J17" s="156"/>
      <c r="K17" s="156"/>
      <c r="L17" s="156"/>
      <c r="M17" s="156"/>
    </row>
    <row r="18" spans="1:13" s="1" customFormat="1" ht="19.5" customHeight="1">
      <c r="A18" s="478">
        <v>29</v>
      </c>
      <c r="B18" s="117" t="s">
        <v>284</v>
      </c>
      <c r="C18" s="182">
        <f>SUM(D18:G18)</f>
        <v>71</v>
      </c>
      <c r="D18" s="182">
        <v>47</v>
      </c>
      <c r="E18" s="182">
        <v>20</v>
      </c>
      <c r="F18" s="182">
        <v>4</v>
      </c>
      <c r="G18" s="241" t="s">
        <v>533</v>
      </c>
      <c r="H18" s="182">
        <f>SUM(I18:L18)</f>
        <v>71</v>
      </c>
      <c r="I18" s="182">
        <v>46</v>
      </c>
      <c r="J18" s="182">
        <v>19</v>
      </c>
      <c r="K18" s="182">
        <v>2</v>
      </c>
      <c r="L18" s="182">
        <v>4</v>
      </c>
      <c r="M18" s="182">
        <v>12</v>
      </c>
    </row>
    <row r="19" spans="1:13" s="1" customFormat="1" ht="14.25" customHeight="1">
      <c r="A19" s="478"/>
      <c r="B19" s="117" t="s">
        <v>95</v>
      </c>
      <c r="C19" s="182">
        <f>SUM(D19:G19)</f>
        <v>328031</v>
      </c>
      <c r="D19" s="182">
        <v>199146</v>
      </c>
      <c r="E19" s="182">
        <v>122207</v>
      </c>
      <c r="F19" s="182">
        <v>6678</v>
      </c>
      <c r="G19" s="241" t="s">
        <v>533</v>
      </c>
      <c r="H19" s="182">
        <f>SUM(I19:L19)</f>
        <v>139523</v>
      </c>
      <c r="I19" s="182">
        <v>78949</v>
      </c>
      <c r="J19" s="182">
        <v>58201</v>
      </c>
      <c r="K19" s="182">
        <v>1779</v>
      </c>
      <c r="L19" s="182">
        <v>594</v>
      </c>
      <c r="M19" s="182">
        <v>39802</v>
      </c>
    </row>
    <row r="20" spans="1:13" ht="4.5" customHeight="1" thickBot="1">
      <c r="A20" s="16"/>
      <c r="B20" s="76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2" s="9" customFormat="1" ht="19.5" customHeight="1">
      <c r="A21" s="5" t="s">
        <v>422</v>
      </c>
      <c r="B21" s="75"/>
      <c r="C21" s="170"/>
      <c r="D21" s="170"/>
      <c r="E21" s="170"/>
      <c r="F21" s="170"/>
      <c r="G21" s="170"/>
      <c r="H21" s="170"/>
      <c r="I21" s="170"/>
      <c r="J21" s="170"/>
      <c r="K21" s="170"/>
      <c r="L21" s="170"/>
    </row>
  </sheetData>
  <sheetProtection/>
  <mergeCells count="10">
    <mergeCell ref="A15:A16"/>
    <mergeCell ref="A6:A7"/>
    <mergeCell ref="A9:A10"/>
    <mergeCell ref="A12:A13"/>
    <mergeCell ref="A18:A19"/>
    <mergeCell ref="A1:M1"/>
    <mergeCell ref="A3:A4"/>
    <mergeCell ref="B3:B4"/>
    <mergeCell ref="C3:G3"/>
    <mergeCell ref="H3:L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5.50390625" style="45" customWidth="1"/>
    <col min="2" max="2" width="5.50390625" style="5" customWidth="1"/>
    <col min="3" max="3" width="3.625" style="45" customWidth="1"/>
    <col min="4" max="4" width="11.625" style="45" customWidth="1"/>
    <col min="5" max="6" width="11.00390625" style="5" customWidth="1"/>
    <col min="7" max="8" width="5.50390625" style="5" customWidth="1"/>
    <col min="9" max="9" width="3.625" style="5" customWidth="1"/>
    <col min="10" max="10" width="11.625" style="5" customWidth="1"/>
    <col min="11" max="12" width="11.00390625" style="5" customWidth="1"/>
    <col min="13" max="16384" width="9.00390625" style="45" customWidth="1"/>
  </cols>
  <sheetData>
    <row r="1" spans="1:12" s="5" customFormat="1" ht="19.5" customHeight="1">
      <c r="A1" s="409" t="s">
        <v>349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s="5" customFormat="1" ht="16.5" customHeight="1" thickBot="1">
      <c r="A2" s="16"/>
      <c r="B2" s="16"/>
      <c r="C2" s="16"/>
      <c r="D2" s="16"/>
      <c r="E2" s="151"/>
      <c r="F2" s="151"/>
      <c r="G2" s="16"/>
      <c r="H2" s="16"/>
      <c r="I2" s="16"/>
      <c r="J2" s="16"/>
      <c r="K2" s="491" t="s">
        <v>538</v>
      </c>
      <c r="L2" s="491"/>
    </row>
    <row r="3" spans="1:12" s="33" customFormat="1" ht="21" customHeight="1">
      <c r="A3" s="263" t="s">
        <v>94</v>
      </c>
      <c r="B3" s="50" t="s">
        <v>277</v>
      </c>
      <c r="C3" s="396" t="s">
        <v>96</v>
      </c>
      <c r="D3" s="398"/>
      <c r="E3" s="152" t="s">
        <v>97</v>
      </c>
      <c r="F3" s="153" t="s">
        <v>95</v>
      </c>
      <c r="G3" s="50" t="s">
        <v>94</v>
      </c>
      <c r="H3" s="50" t="s">
        <v>277</v>
      </c>
      <c r="I3" s="492" t="s">
        <v>96</v>
      </c>
      <c r="J3" s="403"/>
      <c r="K3" s="226" t="s">
        <v>97</v>
      </c>
      <c r="L3" s="377" t="s">
        <v>95</v>
      </c>
    </row>
    <row r="4" spans="1:12" ht="21" customHeight="1">
      <c r="A4" s="264"/>
      <c r="B4" s="72"/>
      <c r="C4" s="78"/>
      <c r="D4" s="79"/>
      <c r="E4" s="227" t="s">
        <v>98</v>
      </c>
      <c r="F4" s="155" t="s">
        <v>99</v>
      </c>
      <c r="G4" s="481" t="s">
        <v>281</v>
      </c>
      <c r="H4" s="493" t="s">
        <v>28</v>
      </c>
      <c r="I4" s="53"/>
      <c r="J4" s="60"/>
      <c r="K4" s="227" t="s">
        <v>98</v>
      </c>
      <c r="L4" s="378" t="s">
        <v>99</v>
      </c>
    </row>
    <row r="5" spans="1:12" ht="21" customHeight="1">
      <c r="A5" s="496" t="s">
        <v>281</v>
      </c>
      <c r="B5" s="494" t="s">
        <v>28</v>
      </c>
      <c r="C5" s="54">
        <v>1</v>
      </c>
      <c r="D5" s="69" t="s">
        <v>437</v>
      </c>
      <c r="E5" s="135">
        <v>277</v>
      </c>
      <c r="F5" s="135">
        <v>4106</v>
      </c>
      <c r="G5" s="482"/>
      <c r="H5" s="494"/>
      <c r="I5" s="54">
        <v>37</v>
      </c>
      <c r="J5" s="69" t="s">
        <v>64</v>
      </c>
      <c r="K5" s="135">
        <v>228</v>
      </c>
      <c r="L5" s="379">
        <v>6137</v>
      </c>
    </row>
    <row r="6" spans="1:12" ht="21" customHeight="1">
      <c r="A6" s="496"/>
      <c r="B6" s="494"/>
      <c r="C6" s="54">
        <v>2</v>
      </c>
      <c r="D6" s="69" t="s">
        <v>203</v>
      </c>
      <c r="E6" s="135">
        <v>253</v>
      </c>
      <c r="F6" s="135">
        <v>6052</v>
      </c>
      <c r="G6" s="482"/>
      <c r="H6" s="494"/>
      <c r="I6" s="54">
        <v>38</v>
      </c>
      <c r="J6" s="69" t="s">
        <v>65</v>
      </c>
      <c r="K6" s="135">
        <v>229</v>
      </c>
      <c r="L6" s="379">
        <v>4919</v>
      </c>
    </row>
    <row r="7" spans="1:12" ht="21" customHeight="1">
      <c r="A7" s="496"/>
      <c r="B7" s="494"/>
      <c r="C7" s="54">
        <v>3</v>
      </c>
      <c r="D7" s="69" t="s">
        <v>34</v>
      </c>
      <c r="E7" s="135">
        <v>289</v>
      </c>
      <c r="F7" s="135">
        <v>4240</v>
      </c>
      <c r="G7" s="482"/>
      <c r="H7" s="494"/>
      <c r="I7" s="54">
        <v>39</v>
      </c>
      <c r="J7" s="69" t="s">
        <v>66</v>
      </c>
      <c r="K7" s="135">
        <v>200</v>
      </c>
      <c r="L7" s="379">
        <v>2086</v>
      </c>
    </row>
    <row r="8" spans="1:12" ht="21" customHeight="1">
      <c r="A8" s="496"/>
      <c r="B8" s="494"/>
      <c r="C8" s="54">
        <v>4</v>
      </c>
      <c r="D8" s="69" t="s">
        <v>35</v>
      </c>
      <c r="E8" s="135">
        <v>235</v>
      </c>
      <c r="F8" s="135">
        <v>2775</v>
      </c>
      <c r="G8" s="482"/>
      <c r="H8" s="494"/>
      <c r="I8" s="54">
        <v>40</v>
      </c>
      <c r="J8" s="69" t="s">
        <v>67</v>
      </c>
      <c r="K8" s="135">
        <v>237</v>
      </c>
      <c r="L8" s="379">
        <v>5974</v>
      </c>
    </row>
    <row r="9" spans="1:12" ht="21" customHeight="1">
      <c r="A9" s="496"/>
      <c r="B9" s="494"/>
      <c r="C9" s="54">
        <v>5</v>
      </c>
      <c r="D9" s="69" t="s">
        <v>36</v>
      </c>
      <c r="E9" s="135">
        <v>222</v>
      </c>
      <c r="F9" s="135">
        <v>5066</v>
      </c>
      <c r="G9" s="482"/>
      <c r="H9" s="494"/>
      <c r="I9" s="54">
        <v>41</v>
      </c>
      <c r="J9" s="69" t="s">
        <v>1</v>
      </c>
      <c r="K9" s="135">
        <v>147</v>
      </c>
      <c r="L9" s="379">
        <v>3029</v>
      </c>
    </row>
    <row r="10" spans="1:12" ht="21" customHeight="1">
      <c r="A10" s="496"/>
      <c r="B10" s="494"/>
      <c r="C10" s="54">
        <v>6</v>
      </c>
      <c r="D10" s="69" t="s">
        <v>37</v>
      </c>
      <c r="E10" s="135">
        <v>337</v>
      </c>
      <c r="F10" s="135">
        <v>4179</v>
      </c>
      <c r="G10" s="482"/>
      <c r="H10" s="494"/>
      <c r="I10" s="54">
        <v>42</v>
      </c>
      <c r="J10" s="69" t="s">
        <v>68</v>
      </c>
      <c r="K10" s="135">
        <v>169</v>
      </c>
      <c r="L10" s="379">
        <v>2259</v>
      </c>
    </row>
    <row r="11" spans="1:12" ht="21" customHeight="1">
      <c r="A11" s="496"/>
      <c r="B11" s="494"/>
      <c r="C11" s="54">
        <v>7</v>
      </c>
      <c r="D11" s="69" t="s">
        <v>38</v>
      </c>
      <c r="E11" s="135">
        <v>263</v>
      </c>
      <c r="F11" s="135">
        <v>4835</v>
      </c>
      <c r="G11" s="482"/>
      <c r="H11" s="494"/>
      <c r="I11" s="54">
        <v>43</v>
      </c>
      <c r="J11" s="69" t="s">
        <v>69</v>
      </c>
      <c r="K11" s="135">
        <v>274</v>
      </c>
      <c r="L11" s="379">
        <v>4698</v>
      </c>
    </row>
    <row r="12" spans="1:12" ht="21" customHeight="1">
      <c r="A12" s="496"/>
      <c r="B12" s="494"/>
      <c r="C12" s="54">
        <v>8</v>
      </c>
      <c r="D12" s="69" t="s">
        <v>39</v>
      </c>
      <c r="E12" s="135">
        <v>263</v>
      </c>
      <c r="F12" s="135">
        <v>6756</v>
      </c>
      <c r="G12" s="482"/>
      <c r="H12" s="494"/>
      <c r="I12" s="54">
        <v>44</v>
      </c>
      <c r="J12" s="69" t="s">
        <v>70</v>
      </c>
      <c r="K12" s="135">
        <v>214</v>
      </c>
      <c r="L12" s="379">
        <v>3580</v>
      </c>
    </row>
    <row r="13" spans="1:12" ht="21" customHeight="1">
      <c r="A13" s="496"/>
      <c r="B13" s="494"/>
      <c r="C13" s="54">
        <v>9</v>
      </c>
      <c r="D13" s="69" t="s">
        <v>40</v>
      </c>
      <c r="E13" s="135">
        <v>281</v>
      </c>
      <c r="F13" s="135">
        <v>4218</v>
      </c>
      <c r="G13" s="482"/>
      <c r="H13" s="494"/>
      <c r="I13" s="54">
        <v>45</v>
      </c>
      <c r="J13" s="69" t="s">
        <v>71</v>
      </c>
      <c r="K13" s="135">
        <v>262</v>
      </c>
      <c r="L13" s="379">
        <v>3288</v>
      </c>
    </row>
    <row r="14" spans="1:12" ht="21" customHeight="1">
      <c r="A14" s="496"/>
      <c r="B14" s="494"/>
      <c r="C14" s="54">
        <v>10</v>
      </c>
      <c r="D14" s="69" t="s">
        <v>0</v>
      </c>
      <c r="E14" s="135">
        <v>217</v>
      </c>
      <c r="F14" s="135">
        <v>4398</v>
      </c>
      <c r="G14" s="482"/>
      <c r="H14" s="494"/>
      <c r="I14" s="54">
        <v>46</v>
      </c>
      <c r="J14" s="69" t="s">
        <v>72</v>
      </c>
      <c r="K14" s="135">
        <v>266</v>
      </c>
      <c r="L14" s="379">
        <v>4429</v>
      </c>
    </row>
    <row r="15" spans="1:12" ht="21" customHeight="1">
      <c r="A15" s="496"/>
      <c r="B15" s="494"/>
      <c r="C15" s="54">
        <v>11</v>
      </c>
      <c r="D15" s="69" t="s">
        <v>41</v>
      </c>
      <c r="E15" s="135">
        <v>254</v>
      </c>
      <c r="F15" s="135">
        <v>5995</v>
      </c>
      <c r="G15" s="482"/>
      <c r="H15" s="495"/>
      <c r="I15" s="54">
        <v>47</v>
      </c>
      <c r="J15" s="69" t="s">
        <v>372</v>
      </c>
      <c r="K15" s="135">
        <v>257</v>
      </c>
      <c r="L15" s="379">
        <v>4868</v>
      </c>
    </row>
    <row r="16" spans="1:13" ht="21" customHeight="1">
      <c r="A16" s="496"/>
      <c r="B16" s="494"/>
      <c r="C16" s="54">
        <v>12</v>
      </c>
      <c r="D16" s="69" t="s">
        <v>42</v>
      </c>
      <c r="E16" s="135">
        <v>271</v>
      </c>
      <c r="F16" s="135">
        <v>4938</v>
      </c>
      <c r="G16" s="482"/>
      <c r="H16" s="493" t="s">
        <v>73</v>
      </c>
      <c r="I16" s="54">
        <v>48</v>
      </c>
      <c r="J16" s="69" t="s">
        <v>466</v>
      </c>
      <c r="K16" s="135">
        <v>198</v>
      </c>
      <c r="L16" s="379">
        <v>4770</v>
      </c>
      <c r="M16" s="80" t="s">
        <v>469</v>
      </c>
    </row>
    <row r="17" spans="1:12" ht="21" customHeight="1">
      <c r="A17" s="496"/>
      <c r="B17" s="494"/>
      <c r="C17" s="54">
        <v>13</v>
      </c>
      <c r="D17" s="69" t="s">
        <v>43</v>
      </c>
      <c r="E17" s="135">
        <v>251</v>
      </c>
      <c r="F17" s="135">
        <v>4398</v>
      </c>
      <c r="G17" s="482"/>
      <c r="H17" s="494"/>
      <c r="I17" s="54">
        <v>49</v>
      </c>
      <c r="J17" s="69" t="s">
        <v>467</v>
      </c>
      <c r="K17" s="135">
        <v>260</v>
      </c>
      <c r="L17" s="379">
        <v>8044</v>
      </c>
    </row>
    <row r="18" spans="1:12" ht="21" customHeight="1">
      <c r="A18" s="496"/>
      <c r="B18" s="494"/>
      <c r="C18" s="54">
        <v>14</v>
      </c>
      <c r="D18" s="69" t="s">
        <v>44</v>
      </c>
      <c r="E18" s="135">
        <v>272</v>
      </c>
      <c r="F18" s="135">
        <v>4461</v>
      </c>
      <c r="G18" s="482"/>
      <c r="H18" s="494"/>
      <c r="I18" s="54">
        <v>50</v>
      </c>
      <c r="J18" s="69" t="s">
        <v>38</v>
      </c>
      <c r="K18" s="135">
        <v>213</v>
      </c>
      <c r="L18" s="379">
        <v>4887</v>
      </c>
    </row>
    <row r="19" spans="1:12" ht="21" customHeight="1">
      <c r="A19" s="496"/>
      <c r="B19" s="494"/>
      <c r="C19" s="54">
        <v>15</v>
      </c>
      <c r="D19" s="69" t="s">
        <v>45</v>
      </c>
      <c r="E19" s="135">
        <v>250</v>
      </c>
      <c r="F19" s="135">
        <v>3745</v>
      </c>
      <c r="G19" s="482"/>
      <c r="H19" s="494"/>
      <c r="I19" s="54">
        <v>51</v>
      </c>
      <c r="J19" s="69" t="s">
        <v>36</v>
      </c>
      <c r="K19" s="135">
        <v>281</v>
      </c>
      <c r="L19" s="379">
        <v>5312</v>
      </c>
    </row>
    <row r="20" spans="1:12" ht="21" customHeight="1">
      <c r="A20" s="496"/>
      <c r="B20" s="494"/>
      <c r="C20" s="54">
        <v>16</v>
      </c>
      <c r="D20" s="69" t="s">
        <v>46</v>
      </c>
      <c r="E20" s="135">
        <v>264</v>
      </c>
      <c r="F20" s="135">
        <v>5081</v>
      </c>
      <c r="G20" s="482"/>
      <c r="H20" s="494"/>
      <c r="I20" s="54">
        <v>52</v>
      </c>
      <c r="J20" s="69" t="s">
        <v>44</v>
      </c>
      <c r="K20" s="135">
        <v>317</v>
      </c>
      <c r="L20" s="379">
        <v>9834</v>
      </c>
    </row>
    <row r="21" spans="1:12" ht="21" customHeight="1">
      <c r="A21" s="496"/>
      <c r="B21" s="494"/>
      <c r="C21" s="54">
        <v>17</v>
      </c>
      <c r="D21" s="69" t="s">
        <v>8</v>
      </c>
      <c r="E21" s="135">
        <v>258</v>
      </c>
      <c r="F21" s="135">
        <v>5146</v>
      </c>
      <c r="G21" s="482"/>
      <c r="H21" s="494"/>
      <c r="I21" s="54">
        <v>53</v>
      </c>
      <c r="J21" s="69" t="s">
        <v>74</v>
      </c>
      <c r="K21" s="135">
        <v>287</v>
      </c>
      <c r="L21" s="379">
        <v>7342</v>
      </c>
    </row>
    <row r="22" spans="1:12" ht="21" customHeight="1">
      <c r="A22" s="496"/>
      <c r="B22" s="494"/>
      <c r="C22" s="54">
        <v>18</v>
      </c>
      <c r="D22" s="69" t="s">
        <v>47</v>
      </c>
      <c r="E22" s="135">
        <v>247</v>
      </c>
      <c r="F22" s="135">
        <v>3193</v>
      </c>
      <c r="G22" s="482"/>
      <c r="H22" s="494"/>
      <c r="I22" s="54">
        <v>54</v>
      </c>
      <c r="J22" s="69" t="s">
        <v>75</v>
      </c>
      <c r="K22" s="135">
        <v>220</v>
      </c>
      <c r="L22" s="379">
        <v>5170</v>
      </c>
    </row>
    <row r="23" spans="1:12" ht="21" customHeight="1">
      <c r="A23" s="496"/>
      <c r="B23" s="494"/>
      <c r="C23" s="54">
        <v>19</v>
      </c>
      <c r="D23" s="69" t="s">
        <v>48</v>
      </c>
      <c r="E23" s="135">
        <v>278</v>
      </c>
      <c r="F23" s="135">
        <v>7012</v>
      </c>
      <c r="G23" s="482"/>
      <c r="H23" s="494"/>
      <c r="I23" s="54">
        <v>55</v>
      </c>
      <c r="J23" s="69" t="s">
        <v>0</v>
      </c>
      <c r="K23" s="135">
        <v>300</v>
      </c>
      <c r="L23" s="379">
        <v>8622</v>
      </c>
    </row>
    <row r="24" spans="1:12" ht="21" customHeight="1">
      <c r="A24" s="496"/>
      <c r="B24" s="494"/>
      <c r="C24" s="54">
        <v>20</v>
      </c>
      <c r="D24" s="69" t="s">
        <v>49</v>
      </c>
      <c r="E24" s="135">
        <v>229</v>
      </c>
      <c r="F24" s="135">
        <v>3352</v>
      </c>
      <c r="G24" s="482"/>
      <c r="H24" s="494"/>
      <c r="I24" s="54">
        <v>56</v>
      </c>
      <c r="J24" s="69" t="s">
        <v>21</v>
      </c>
      <c r="K24" s="135">
        <v>273</v>
      </c>
      <c r="L24" s="379">
        <v>8083</v>
      </c>
    </row>
    <row r="25" spans="1:12" ht="21" customHeight="1">
      <c r="A25" s="496"/>
      <c r="B25" s="494"/>
      <c r="C25" s="54">
        <v>21</v>
      </c>
      <c r="D25" s="69" t="s">
        <v>21</v>
      </c>
      <c r="E25" s="135">
        <v>172</v>
      </c>
      <c r="F25" s="135">
        <v>2216</v>
      </c>
      <c r="G25" s="482"/>
      <c r="H25" s="494"/>
      <c r="I25" s="54">
        <v>57</v>
      </c>
      <c r="J25" s="69" t="s">
        <v>76</v>
      </c>
      <c r="K25" s="135">
        <v>293</v>
      </c>
      <c r="L25" s="379">
        <v>5257</v>
      </c>
    </row>
    <row r="26" spans="1:12" ht="21" customHeight="1">
      <c r="A26" s="496"/>
      <c r="B26" s="494"/>
      <c r="C26" s="54">
        <v>22</v>
      </c>
      <c r="D26" s="69" t="s">
        <v>50</v>
      </c>
      <c r="E26" s="135">
        <v>314</v>
      </c>
      <c r="F26" s="135">
        <v>6161</v>
      </c>
      <c r="G26" s="482"/>
      <c r="H26" s="494"/>
      <c r="I26" s="54">
        <v>58</v>
      </c>
      <c r="J26" s="69" t="s">
        <v>78</v>
      </c>
      <c r="K26" s="135">
        <v>286</v>
      </c>
      <c r="L26" s="379">
        <v>8513</v>
      </c>
    </row>
    <row r="27" spans="1:12" ht="21" customHeight="1">
      <c r="A27" s="496"/>
      <c r="B27" s="494"/>
      <c r="C27" s="54">
        <v>23</v>
      </c>
      <c r="D27" s="69" t="s">
        <v>51</v>
      </c>
      <c r="E27" s="135">
        <v>194</v>
      </c>
      <c r="F27" s="135">
        <v>2698</v>
      </c>
      <c r="G27" s="482"/>
      <c r="H27" s="494"/>
      <c r="I27" s="54">
        <v>59</v>
      </c>
      <c r="J27" s="69" t="s">
        <v>2</v>
      </c>
      <c r="K27" s="135">
        <v>343</v>
      </c>
      <c r="L27" s="379">
        <v>11154</v>
      </c>
    </row>
    <row r="28" spans="1:12" ht="21" customHeight="1">
      <c r="A28" s="496"/>
      <c r="B28" s="494"/>
      <c r="C28" s="54">
        <v>24</v>
      </c>
      <c r="D28" s="69" t="s">
        <v>52</v>
      </c>
      <c r="E28" s="135">
        <v>308</v>
      </c>
      <c r="F28" s="135">
        <v>6964</v>
      </c>
      <c r="G28" s="482"/>
      <c r="H28" s="494"/>
      <c r="I28" s="54">
        <v>60</v>
      </c>
      <c r="J28" s="69" t="s">
        <v>3</v>
      </c>
      <c r="K28" s="135">
        <v>151</v>
      </c>
      <c r="L28" s="379">
        <v>2159</v>
      </c>
    </row>
    <row r="29" spans="1:12" ht="21" customHeight="1">
      <c r="A29" s="496"/>
      <c r="B29" s="494"/>
      <c r="C29" s="54">
        <v>25</v>
      </c>
      <c r="D29" s="69" t="s">
        <v>53</v>
      </c>
      <c r="E29" s="135">
        <v>269</v>
      </c>
      <c r="F29" s="135">
        <v>4872</v>
      </c>
      <c r="G29" s="482"/>
      <c r="H29" s="494"/>
      <c r="I29" s="54">
        <v>61</v>
      </c>
      <c r="J29" s="69" t="s">
        <v>4</v>
      </c>
      <c r="K29" s="135">
        <v>209</v>
      </c>
      <c r="L29" s="379">
        <v>4206</v>
      </c>
    </row>
    <row r="30" spans="1:12" ht="21" customHeight="1">
      <c r="A30" s="496"/>
      <c r="B30" s="494"/>
      <c r="C30" s="54">
        <v>26</v>
      </c>
      <c r="D30" s="69" t="s">
        <v>54</v>
      </c>
      <c r="E30" s="135">
        <v>255</v>
      </c>
      <c r="F30" s="135">
        <v>3750</v>
      </c>
      <c r="G30" s="482"/>
      <c r="H30" s="494"/>
      <c r="I30" s="54">
        <v>62</v>
      </c>
      <c r="J30" s="69" t="s">
        <v>5</v>
      </c>
      <c r="K30" s="135">
        <v>252</v>
      </c>
      <c r="L30" s="379">
        <v>4272</v>
      </c>
    </row>
    <row r="31" spans="1:12" ht="21" customHeight="1">
      <c r="A31" s="496"/>
      <c r="B31" s="494"/>
      <c r="C31" s="54">
        <v>27</v>
      </c>
      <c r="D31" s="69" t="s">
        <v>55</v>
      </c>
      <c r="E31" s="135">
        <v>290</v>
      </c>
      <c r="F31" s="135">
        <v>4346</v>
      </c>
      <c r="G31" s="482"/>
      <c r="H31" s="494"/>
      <c r="I31" s="54">
        <v>63</v>
      </c>
      <c r="J31" s="69" t="s">
        <v>6</v>
      </c>
      <c r="K31" s="135">
        <v>244</v>
      </c>
      <c r="L31" s="379">
        <v>3364</v>
      </c>
    </row>
    <row r="32" spans="1:12" ht="21" customHeight="1">
      <c r="A32" s="496"/>
      <c r="B32" s="494"/>
      <c r="C32" s="54">
        <v>28</v>
      </c>
      <c r="D32" s="69" t="s">
        <v>56</v>
      </c>
      <c r="E32" s="135">
        <v>237</v>
      </c>
      <c r="F32" s="135">
        <v>4552</v>
      </c>
      <c r="G32" s="482"/>
      <c r="H32" s="494"/>
      <c r="I32" s="54">
        <v>64</v>
      </c>
      <c r="J32" s="69" t="s">
        <v>7</v>
      </c>
      <c r="K32" s="135">
        <v>290</v>
      </c>
      <c r="L32" s="379">
        <v>5164</v>
      </c>
    </row>
    <row r="33" spans="1:12" ht="21" customHeight="1">
      <c r="A33" s="496"/>
      <c r="B33" s="494"/>
      <c r="C33" s="54">
        <v>29</v>
      </c>
      <c r="D33" s="69" t="s">
        <v>57</v>
      </c>
      <c r="E33" s="135">
        <v>217</v>
      </c>
      <c r="F33" s="135">
        <v>3761</v>
      </c>
      <c r="G33" s="482"/>
      <c r="H33" s="494"/>
      <c r="I33" s="54">
        <v>65</v>
      </c>
      <c r="J33" s="69" t="s">
        <v>8</v>
      </c>
      <c r="K33" s="135">
        <v>259</v>
      </c>
      <c r="L33" s="379">
        <v>3531</v>
      </c>
    </row>
    <row r="34" spans="1:12" ht="21" customHeight="1">
      <c r="A34" s="496"/>
      <c r="B34" s="494"/>
      <c r="C34" s="54">
        <v>30</v>
      </c>
      <c r="D34" s="69" t="s">
        <v>58</v>
      </c>
      <c r="E34" s="135">
        <v>218</v>
      </c>
      <c r="F34" s="135">
        <v>2431</v>
      </c>
      <c r="G34" s="482"/>
      <c r="H34" s="494"/>
      <c r="I34" s="54">
        <v>66</v>
      </c>
      <c r="J34" s="69" t="s">
        <v>82</v>
      </c>
      <c r="K34" s="135">
        <v>180</v>
      </c>
      <c r="L34" s="379">
        <v>4493</v>
      </c>
    </row>
    <row r="35" spans="1:12" ht="21" customHeight="1">
      <c r="A35" s="496"/>
      <c r="B35" s="494"/>
      <c r="C35" s="54">
        <v>31</v>
      </c>
      <c r="D35" s="69" t="s">
        <v>3</v>
      </c>
      <c r="E35" s="135">
        <v>238</v>
      </c>
      <c r="F35" s="135">
        <v>3400</v>
      </c>
      <c r="G35" s="482"/>
      <c r="H35" s="494"/>
      <c r="I35" s="26">
        <v>67</v>
      </c>
      <c r="J35" s="69" t="s">
        <v>23</v>
      </c>
      <c r="K35" s="135">
        <v>318</v>
      </c>
      <c r="L35" s="379">
        <v>8030</v>
      </c>
    </row>
    <row r="36" spans="1:12" ht="21" customHeight="1">
      <c r="A36" s="496"/>
      <c r="B36" s="494"/>
      <c r="C36" s="54">
        <v>32</v>
      </c>
      <c r="D36" s="69" t="s">
        <v>59</v>
      </c>
      <c r="E36" s="135">
        <v>240</v>
      </c>
      <c r="F36" s="135">
        <v>6479</v>
      </c>
      <c r="G36" s="482"/>
      <c r="H36" s="495"/>
      <c r="I36" s="26"/>
      <c r="J36" s="69"/>
      <c r="K36" s="135"/>
      <c r="L36" s="379"/>
    </row>
    <row r="37" spans="1:12" ht="21" customHeight="1">
      <c r="A37" s="496"/>
      <c r="B37" s="494"/>
      <c r="C37" s="54">
        <v>33</v>
      </c>
      <c r="D37" s="69" t="s">
        <v>60</v>
      </c>
      <c r="E37" s="135">
        <v>255</v>
      </c>
      <c r="F37" s="135">
        <v>4118</v>
      </c>
      <c r="G37" s="483" t="s">
        <v>197</v>
      </c>
      <c r="H37" s="484"/>
      <c r="I37" s="26">
        <v>68</v>
      </c>
      <c r="J37" s="69" t="s">
        <v>438</v>
      </c>
      <c r="K37" s="135">
        <v>160</v>
      </c>
      <c r="L37" s="379">
        <v>1861</v>
      </c>
    </row>
    <row r="38" spans="1:12" ht="21" customHeight="1">
      <c r="A38" s="496"/>
      <c r="B38" s="494"/>
      <c r="C38" s="54">
        <v>34</v>
      </c>
      <c r="D38" s="69" t="s">
        <v>61</v>
      </c>
      <c r="E38" s="135">
        <v>219</v>
      </c>
      <c r="F38" s="135">
        <v>2326</v>
      </c>
      <c r="G38" s="485"/>
      <c r="H38" s="486"/>
      <c r="I38" s="26">
        <v>69</v>
      </c>
      <c r="J38" s="69" t="s">
        <v>198</v>
      </c>
      <c r="K38" s="135">
        <v>192</v>
      </c>
      <c r="L38" s="379">
        <v>4065</v>
      </c>
    </row>
    <row r="39" spans="1:12" ht="21" customHeight="1">
      <c r="A39" s="496"/>
      <c r="B39" s="494"/>
      <c r="C39" s="54">
        <v>35</v>
      </c>
      <c r="D39" s="69" t="s">
        <v>62</v>
      </c>
      <c r="E39" s="135">
        <v>223</v>
      </c>
      <c r="F39" s="135">
        <v>2657</v>
      </c>
      <c r="G39" s="485"/>
      <c r="H39" s="486"/>
      <c r="I39" s="26">
        <v>70</v>
      </c>
      <c r="J39" s="29" t="s">
        <v>476</v>
      </c>
      <c r="K39" s="135">
        <v>211</v>
      </c>
      <c r="L39" s="379">
        <v>2613</v>
      </c>
    </row>
    <row r="40" spans="1:12" ht="21" customHeight="1">
      <c r="A40" s="265"/>
      <c r="B40" s="149"/>
      <c r="C40" s="54">
        <v>36</v>
      </c>
      <c r="D40" s="69" t="s">
        <v>63</v>
      </c>
      <c r="E40" s="135">
        <v>219</v>
      </c>
      <c r="F40" s="135">
        <v>3600</v>
      </c>
      <c r="G40" s="485"/>
      <c r="H40" s="486"/>
      <c r="I40" s="26"/>
      <c r="J40" s="69"/>
      <c r="K40" s="135"/>
      <c r="L40" s="379"/>
    </row>
    <row r="41" spans="1:13" ht="3.75" customHeight="1" thickBot="1">
      <c r="A41" s="266"/>
      <c r="B41" s="81"/>
      <c r="C41" s="81"/>
      <c r="D41" s="49"/>
      <c r="E41" s="151"/>
      <c r="F41" s="151"/>
      <c r="G41" s="485"/>
      <c r="H41" s="486"/>
      <c r="I41" s="26"/>
      <c r="J41" s="26"/>
      <c r="K41" s="171"/>
      <c r="L41" s="380"/>
      <c r="M41" s="47" t="s">
        <v>470</v>
      </c>
    </row>
    <row r="42" spans="1:12" s="5" customFormat="1" ht="21" customHeight="1" thickBot="1">
      <c r="A42" s="489" t="s">
        <v>422</v>
      </c>
      <c r="B42" s="489"/>
      <c r="C42" s="489"/>
      <c r="D42" s="489"/>
      <c r="E42" s="489"/>
      <c r="F42" s="489"/>
      <c r="G42" s="487" t="s">
        <v>10</v>
      </c>
      <c r="H42" s="488"/>
      <c r="I42" s="497">
        <v>70</v>
      </c>
      <c r="J42" s="498"/>
      <c r="K42" s="273">
        <f>SUM(K5:K40)+SUM(E5:E40)</f>
        <v>17299</v>
      </c>
      <c r="L42" s="274">
        <f>SUM(L5:L40)+SUM(F5:F40)</f>
        <v>334290</v>
      </c>
    </row>
    <row r="43" spans="1:10" ht="13.5">
      <c r="A43" s="490"/>
      <c r="B43" s="490"/>
      <c r="C43" s="490"/>
      <c r="D43" s="490"/>
      <c r="E43" s="490"/>
      <c r="F43" s="490"/>
      <c r="J43" s="26"/>
    </row>
    <row r="44" spans="7:12" ht="13.5" customHeight="1">
      <c r="G44" s="45"/>
      <c r="H44" s="45"/>
      <c r="I44" s="45"/>
      <c r="J44" s="45"/>
      <c r="K44" s="45"/>
      <c r="L44" s="45"/>
    </row>
    <row r="45" spans="6:11" ht="13.5" customHeight="1">
      <c r="F45" s="243"/>
      <c r="J45" s="26"/>
      <c r="K45" s="243"/>
    </row>
    <row r="46" ht="13.5">
      <c r="J46" s="26"/>
    </row>
    <row r="47" ht="13.5">
      <c r="J47" s="26"/>
    </row>
    <row r="48" ht="13.5">
      <c r="J48" s="26"/>
    </row>
    <row r="49" ht="13.5">
      <c r="J49" s="26"/>
    </row>
    <row r="50" ht="13.5">
      <c r="J50" s="26"/>
    </row>
    <row r="51" ht="13.5">
      <c r="J51" s="26"/>
    </row>
    <row r="52" ht="13.5">
      <c r="J52" s="26"/>
    </row>
    <row r="53" ht="13.5">
      <c r="J53" s="26"/>
    </row>
    <row r="54" ht="13.5">
      <c r="J54" s="26"/>
    </row>
    <row r="55" ht="13.5">
      <c r="J55" s="26"/>
    </row>
    <row r="56" ht="13.5" customHeight="1">
      <c r="J56" s="26"/>
    </row>
    <row r="57" ht="13.5">
      <c r="J57" s="26"/>
    </row>
    <row r="58" ht="13.5">
      <c r="J58" s="26"/>
    </row>
    <row r="59" ht="13.5">
      <c r="J59" s="26"/>
    </row>
    <row r="60" ht="13.5">
      <c r="J60" s="26"/>
    </row>
    <row r="61" ht="13.5">
      <c r="J61" s="26"/>
    </row>
    <row r="62" ht="13.5">
      <c r="J62" s="26"/>
    </row>
    <row r="63" ht="13.5">
      <c r="J63" s="26"/>
    </row>
    <row r="64" ht="13.5">
      <c r="J64" s="26"/>
    </row>
    <row r="65" ht="13.5">
      <c r="J65" s="26"/>
    </row>
    <row r="66" ht="13.5">
      <c r="J66" s="26"/>
    </row>
  </sheetData>
  <sheetProtection/>
  <mergeCells count="14">
    <mergeCell ref="A5:A39"/>
    <mergeCell ref="B5:B39"/>
    <mergeCell ref="I42:J42"/>
    <mergeCell ref="H16:H36"/>
    <mergeCell ref="G4:G36"/>
    <mergeCell ref="G37:H41"/>
    <mergeCell ref="G42:H42"/>
    <mergeCell ref="A42:F42"/>
    <mergeCell ref="A43:F43"/>
    <mergeCell ref="A1:L1"/>
    <mergeCell ref="K2:L2"/>
    <mergeCell ref="C3:D3"/>
    <mergeCell ref="I3:J3"/>
    <mergeCell ref="H4:H15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2" width="5.50390625" style="5" customWidth="1"/>
    <col min="3" max="3" width="3.625" style="5" customWidth="1"/>
    <col min="4" max="4" width="11.625" style="5" customWidth="1"/>
    <col min="5" max="6" width="11.00390625" style="5" customWidth="1"/>
    <col min="7" max="8" width="5.50390625" style="5" customWidth="1"/>
    <col min="9" max="9" width="3.625" style="5" customWidth="1"/>
    <col min="10" max="10" width="11.50390625" style="5" customWidth="1"/>
    <col min="11" max="12" width="11.00390625" style="5" customWidth="1"/>
    <col min="13" max="16384" width="9.00390625" style="5" customWidth="1"/>
  </cols>
  <sheetData>
    <row r="1" spans="1:12" ht="19.5" customHeight="1">
      <c r="A1" s="409" t="s">
        <v>20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9.5" customHeight="1" thickBot="1">
      <c r="A2" s="16"/>
      <c r="B2" s="16"/>
      <c r="C2" s="16"/>
      <c r="D2" s="16"/>
      <c r="E2" s="151"/>
      <c r="F2" s="151"/>
      <c r="G2" s="16"/>
      <c r="H2" s="16"/>
      <c r="I2" s="16"/>
      <c r="J2" s="16"/>
      <c r="K2" s="491" t="s">
        <v>538</v>
      </c>
      <c r="L2" s="491"/>
    </row>
    <row r="3" spans="1:12" s="33" customFormat="1" ht="21" customHeight="1">
      <c r="A3" s="263" t="s">
        <v>94</v>
      </c>
      <c r="B3" s="50" t="s">
        <v>277</v>
      </c>
      <c r="C3" s="396" t="s">
        <v>96</v>
      </c>
      <c r="D3" s="398"/>
      <c r="E3" s="152" t="s">
        <v>97</v>
      </c>
      <c r="F3" s="153" t="s">
        <v>95</v>
      </c>
      <c r="G3" s="50" t="s">
        <v>94</v>
      </c>
      <c r="H3" s="50" t="s">
        <v>277</v>
      </c>
      <c r="I3" s="396" t="s">
        <v>96</v>
      </c>
      <c r="J3" s="398"/>
      <c r="K3" s="152" t="s">
        <v>97</v>
      </c>
      <c r="L3" s="377" t="s">
        <v>95</v>
      </c>
    </row>
    <row r="4" spans="1:12" ht="21" customHeight="1">
      <c r="A4" s="500" t="s">
        <v>281</v>
      </c>
      <c r="B4" s="138"/>
      <c r="C4" s="53"/>
      <c r="D4" s="26"/>
      <c r="E4" s="155" t="s">
        <v>98</v>
      </c>
      <c r="F4" s="155" t="s">
        <v>99</v>
      </c>
      <c r="G4" s="493" t="s">
        <v>281</v>
      </c>
      <c r="H4" s="493" t="s">
        <v>28</v>
      </c>
      <c r="I4" s="53"/>
      <c r="J4" s="26"/>
      <c r="K4" s="155" t="s">
        <v>98</v>
      </c>
      <c r="L4" s="378" t="s">
        <v>99</v>
      </c>
    </row>
    <row r="5" spans="1:12" ht="21" customHeight="1">
      <c r="A5" s="496"/>
      <c r="B5" s="494" t="s">
        <v>28</v>
      </c>
      <c r="C5" s="54">
        <v>1</v>
      </c>
      <c r="D5" s="69" t="s">
        <v>437</v>
      </c>
      <c r="E5" s="135">
        <v>119</v>
      </c>
      <c r="F5" s="135">
        <v>1551</v>
      </c>
      <c r="G5" s="494"/>
      <c r="H5" s="494"/>
      <c r="I5" s="54">
        <v>36</v>
      </c>
      <c r="J5" s="69" t="s">
        <v>64</v>
      </c>
      <c r="K5" s="135">
        <v>57</v>
      </c>
      <c r="L5" s="379">
        <v>2268</v>
      </c>
    </row>
    <row r="6" spans="1:12" ht="21" customHeight="1">
      <c r="A6" s="496"/>
      <c r="B6" s="494"/>
      <c r="C6" s="54">
        <v>2</v>
      </c>
      <c r="D6" s="69" t="s">
        <v>203</v>
      </c>
      <c r="E6" s="135">
        <v>31</v>
      </c>
      <c r="F6" s="135">
        <v>1023</v>
      </c>
      <c r="G6" s="494"/>
      <c r="H6" s="494"/>
      <c r="I6" s="54">
        <v>37</v>
      </c>
      <c r="J6" s="69" t="s">
        <v>65</v>
      </c>
      <c r="K6" s="135">
        <v>66</v>
      </c>
      <c r="L6" s="379">
        <v>2537</v>
      </c>
    </row>
    <row r="7" spans="1:12" ht="21" customHeight="1">
      <c r="A7" s="496"/>
      <c r="B7" s="494"/>
      <c r="C7" s="54">
        <v>3</v>
      </c>
      <c r="D7" s="69" t="s">
        <v>34</v>
      </c>
      <c r="E7" s="135">
        <v>49</v>
      </c>
      <c r="F7" s="135">
        <v>5109</v>
      </c>
      <c r="G7" s="494"/>
      <c r="H7" s="494"/>
      <c r="I7" s="54">
        <v>38</v>
      </c>
      <c r="J7" s="69" t="s">
        <v>66</v>
      </c>
      <c r="K7" s="135">
        <v>20</v>
      </c>
      <c r="L7" s="379">
        <v>533</v>
      </c>
    </row>
    <row r="8" spans="1:12" ht="21" customHeight="1">
      <c r="A8" s="496"/>
      <c r="B8" s="494"/>
      <c r="C8" s="54">
        <v>4</v>
      </c>
      <c r="D8" s="69" t="s">
        <v>35</v>
      </c>
      <c r="E8" s="135">
        <v>107</v>
      </c>
      <c r="F8" s="135">
        <v>2707</v>
      </c>
      <c r="G8" s="494"/>
      <c r="H8" s="494"/>
      <c r="I8" s="54">
        <v>39</v>
      </c>
      <c r="J8" s="69" t="s">
        <v>67</v>
      </c>
      <c r="K8" s="135">
        <v>181</v>
      </c>
      <c r="L8" s="379">
        <v>4916</v>
      </c>
    </row>
    <row r="9" spans="1:12" ht="21" customHeight="1">
      <c r="A9" s="496"/>
      <c r="B9" s="494"/>
      <c r="C9" s="54">
        <v>5</v>
      </c>
      <c r="D9" s="69" t="s">
        <v>36</v>
      </c>
      <c r="E9" s="135">
        <v>88</v>
      </c>
      <c r="F9" s="135">
        <v>1259</v>
      </c>
      <c r="G9" s="494"/>
      <c r="H9" s="494"/>
      <c r="I9" s="54">
        <v>40</v>
      </c>
      <c r="J9" s="69" t="s">
        <v>1</v>
      </c>
      <c r="K9" s="135">
        <v>19</v>
      </c>
      <c r="L9" s="379">
        <v>837</v>
      </c>
    </row>
    <row r="10" spans="1:12" ht="21" customHeight="1">
      <c r="A10" s="496"/>
      <c r="B10" s="494"/>
      <c r="C10" s="54">
        <v>6</v>
      </c>
      <c r="D10" s="69" t="s">
        <v>37</v>
      </c>
      <c r="E10" s="135">
        <v>177</v>
      </c>
      <c r="F10" s="135">
        <v>3162</v>
      </c>
      <c r="G10" s="494"/>
      <c r="H10" s="494"/>
      <c r="I10" s="54">
        <v>41</v>
      </c>
      <c r="J10" s="69" t="s">
        <v>68</v>
      </c>
      <c r="K10" s="135">
        <v>70</v>
      </c>
      <c r="L10" s="379">
        <v>1863</v>
      </c>
    </row>
    <row r="11" spans="1:12" ht="21" customHeight="1">
      <c r="A11" s="496"/>
      <c r="B11" s="494"/>
      <c r="C11" s="54">
        <v>7</v>
      </c>
      <c r="D11" s="69" t="s">
        <v>38</v>
      </c>
      <c r="E11" s="135">
        <v>34</v>
      </c>
      <c r="F11" s="135">
        <v>1252</v>
      </c>
      <c r="G11" s="494"/>
      <c r="H11" s="494"/>
      <c r="I11" s="54">
        <v>42</v>
      </c>
      <c r="J11" s="69" t="s">
        <v>69</v>
      </c>
      <c r="K11" s="135">
        <v>87</v>
      </c>
      <c r="L11" s="379">
        <v>1849</v>
      </c>
    </row>
    <row r="12" spans="1:12" ht="21" customHeight="1">
      <c r="A12" s="496"/>
      <c r="B12" s="494"/>
      <c r="C12" s="54">
        <v>8</v>
      </c>
      <c r="D12" s="69" t="s">
        <v>39</v>
      </c>
      <c r="E12" s="135">
        <v>13</v>
      </c>
      <c r="F12" s="135">
        <v>166</v>
      </c>
      <c r="G12" s="494"/>
      <c r="H12" s="494"/>
      <c r="I12" s="54">
        <v>43</v>
      </c>
      <c r="J12" s="69" t="s">
        <v>70</v>
      </c>
      <c r="K12" s="135">
        <v>14</v>
      </c>
      <c r="L12" s="379">
        <v>573</v>
      </c>
    </row>
    <row r="13" spans="1:12" ht="21" customHeight="1">
      <c r="A13" s="496"/>
      <c r="B13" s="494"/>
      <c r="C13" s="54">
        <v>9</v>
      </c>
      <c r="D13" s="69" t="s">
        <v>40</v>
      </c>
      <c r="E13" s="135">
        <v>77</v>
      </c>
      <c r="F13" s="135">
        <v>2320</v>
      </c>
      <c r="G13" s="494"/>
      <c r="H13" s="494"/>
      <c r="I13" s="54">
        <v>44</v>
      </c>
      <c r="J13" s="69" t="s">
        <v>71</v>
      </c>
      <c r="K13" s="135">
        <v>26</v>
      </c>
      <c r="L13" s="379">
        <v>650</v>
      </c>
    </row>
    <row r="14" spans="1:12" ht="21" customHeight="1">
      <c r="A14" s="496"/>
      <c r="B14" s="494"/>
      <c r="C14" s="54">
        <v>10</v>
      </c>
      <c r="D14" s="69" t="s">
        <v>0</v>
      </c>
      <c r="E14" s="135">
        <v>26</v>
      </c>
      <c r="F14" s="135">
        <v>489</v>
      </c>
      <c r="G14" s="494"/>
      <c r="H14" s="495"/>
      <c r="I14" s="54">
        <v>45</v>
      </c>
      <c r="J14" s="69" t="s">
        <v>72</v>
      </c>
      <c r="K14" s="135">
        <v>42</v>
      </c>
      <c r="L14" s="379">
        <v>1689</v>
      </c>
    </row>
    <row r="15" spans="1:12" ht="21" customHeight="1">
      <c r="A15" s="496"/>
      <c r="B15" s="494"/>
      <c r="C15" s="54">
        <v>11</v>
      </c>
      <c r="D15" s="69" t="s">
        <v>41</v>
      </c>
      <c r="E15" s="135">
        <v>62</v>
      </c>
      <c r="F15" s="135">
        <v>3843</v>
      </c>
      <c r="G15" s="494"/>
      <c r="H15" s="493" t="s">
        <v>73</v>
      </c>
      <c r="I15" s="54">
        <v>46</v>
      </c>
      <c r="J15" s="69" t="s">
        <v>466</v>
      </c>
      <c r="K15" s="135">
        <v>41</v>
      </c>
      <c r="L15" s="379">
        <v>677</v>
      </c>
    </row>
    <row r="16" spans="1:12" ht="21" customHeight="1">
      <c r="A16" s="496"/>
      <c r="B16" s="494"/>
      <c r="C16" s="54">
        <v>12</v>
      </c>
      <c r="D16" s="69" t="s">
        <v>42</v>
      </c>
      <c r="E16" s="135">
        <v>53</v>
      </c>
      <c r="F16" s="135">
        <v>1096</v>
      </c>
      <c r="G16" s="494"/>
      <c r="H16" s="494"/>
      <c r="I16" s="54">
        <v>47</v>
      </c>
      <c r="J16" s="69" t="s">
        <v>467</v>
      </c>
      <c r="K16" s="135">
        <v>105</v>
      </c>
      <c r="L16" s="379">
        <v>2479</v>
      </c>
    </row>
    <row r="17" spans="1:12" ht="21" customHeight="1">
      <c r="A17" s="496"/>
      <c r="B17" s="494"/>
      <c r="C17" s="54">
        <v>13</v>
      </c>
      <c r="D17" s="69" t="s">
        <v>43</v>
      </c>
      <c r="E17" s="5">
        <v>101</v>
      </c>
      <c r="F17" s="135">
        <v>3159</v>
      </c>
      <c r="G17" s="494"/>
      <c r="H17" s="494"/>
      <c r="I17" s="54">
        <v>48</v>
      </c>
      <c r="J17" s="69" t="s">
        <v>38</v>
      </c>
      <c r="K17" s="135">
        <v>193</v>
      </c>
      <c r="L17" s="379">
        <v>5176</v>
      </c>
    </row>
    <row r="18" spans="1:12" ht="21" customHeight="1">
      <c r="A18" s="496"/>
      <c r="B18" s="494"/>
      <c r="C18" s="54">
        <v>14</v>
      </c>
      <c r="D18" s="69" t="s">
        <v>44</v>
      </c>
      <c r="E18" s="135">
        <v>61</v>
      </c>
      <c r="F18" s="135">
        <v>1230</v>
      </c>
      <c r="G18" s="494"/>
      <c r="H18" s="494"/>
      <c r="I18" s="54">
        <v>49</v>
      </c>
      <c r="J18" s="69" t="s">
        <v>36</v>
      </c>
      <c r="K18" s="135">
        <v>88</v>
      </c>
      <c r="L18" s="379">
        <v>2440</v>
      </c>
    </row>
    <row r="19" spans="1:12" ht="21" customHeight="1">
      <c r="A19" s="496"/>
      <c r="B19" s="494"/>
      <c r="C19" s="54">
        <v>15</v>
      </c>
      <c r="D19" s="69" t="s">
        <v>45</v>
      </c>
      <c r="E19" s="135">
        <v>29</v>
      </c>
      <c r="F19" s="135">
        <v>1727</v>
      </c>
      <c r="G19" s="494"/>
      <c r="H19" s="494"/>
      <c r="I19" s="54">
        <v>50</v>
      </c>
      <c r="J19" s="69" t="s">
        <v>44</v>
      </c>
      <c r="K19" s="135">
        <v>146</v>
      </c>
      <c r="L19" s="379">
        <v>4673</v>
      </c>
    </row>
    <row r="20" spans="1:12" ht="21" customHeight="1">
      <c r="A20" s="496"/>
      <c r="B20" s="494"/>
      <c r="C20" s="54">
        <v>16</v>
      </c>
      <c r="D20" s="69" t="s">
        <v>46</v>
      </c>
      <c r="E20" s="135">
        <v>17</v>
      </c>
      <c r="F20" s="135">
        <v>1176</v>
      </c>
      <c r="G20" s="494"/>
      <c r="H20" s="494"/>
      <c r="I20" s="54">
        <v>51</v>
      </c>
      <c r="J20" s="69" t="s">
        <v>74</v>
      </c>
      <c r="K20" s="135">
        <v>136</v>
      </c>
      <c r="L20" s="379">
        <v>3520</v>
      </c>
    </row>
    <row r="21" spans="1:12" ht="21" customHeight="1">
      <c r="A21" s="496"/>
      <c r="B21" s="494"/>
      <c r="C21" s="54">
        <v>17</v>
      </c>
      <c r="D21" s="69" t="s">
        <v>8</v>
      </c>
      <c r="E21" s="135">
        <v>66</v>
      </c>
      <c r="F21" s="135">
        <v>1477</v>
      </c>
      <c r="G21" s="494"/>
      <c r="H21" s="494"/>
      <c r="I21" s="54">
        <v>52</v>
      </c>
      <c r="J21" s="69" t="s">
        <v>75</v>
      </c>
      <c r="K21" s="135">
        <v>46</v>
      </c>
      <c r="L21" s="379">
        <v>1961</v>
      </c>
    </row>
    <row r="22" spans="1:12" ht="21" customHeight="1">
      <c r="A22" s="496"/>
      <c r="B22" s="494"/>
      <c r="C22" s="54">
        <v>18</v>
      </c>
      <c r="D22" s="69" t="s">
        <v>47</v>
      </c>
      <c r="E22" s="135">
        <v>33</v>
      </c>
      <c r="F22" s="135">
        <v>685</v>
      </c>
      <c r="G22" s="494"/>
      <c r="H22" s="494"/>
      <c r="I22" s="54">
        <v>53</v>
      </c>
      <c r="J22" s="69" t="s">
        <v>0</v>
      </c>
      <c r="K22" s="135">
        <v>143</v>
      </c>
      <c r="L22" s="379">
        <v>3833</v>
      </c>
    </row>
    <row r="23" spans="1:12" ht="21" customHeight="1">
      <c r="A23" s="496"/>
      <c r="B23" s="494"/>
      <c r="C23" s="54">
        <v>19</v>
      </c>
      <c r="D23" s="69" t="s">
        <v>48</v>
      </c>
      <c r="E23" s="135">
        <v>15</v>
      </c>
      <c r="F23" s="135">
        <v>1322</v>
      </c>
      <c r="G23" s="494"/>
      <c r="H23" s="494"/>
      <c r="I23" s="54">
        <v>54</v>
      </c>
      <c r="J23" s="69" t="s">
        <v>21</v>
      </c>
      <c r="K23" s="135">
        <v>7</v>
      </c>
      <c r="L23" s="379">
        <v>198</v>
      </c>
    </row>
    <row r="24" spans="1:12" ht="21" customHeight="1">
      <c r="A24" s="496"/>
      <c r="B24" s="494"/>
      <c r="C24" s="54">
        <v>20</v>
      </c>
      <c r="D24" s="69" t="s">
        <v>49</v>
      </c>
      <c r="E24" s="135">
        <v>61</v>
      </c>
      <c r="F24" s="135">
        <v>1004</v>
      </c>
      <c r="G24" s="494"/>
      <c r="H24" s="494"/>
      <c r="I24" s="54">
        <v>55</v>
      </c>
      <c r="J24" s="69" t="s">
        <v>76</v>
      </c>
      <c r="K24" s="135">
        <v>88</v>
      </c>
      <c r="L24" s="379">
        <v>1774</v>
      </c>
    </row>
    <row r="25" spans="1:12" ht="21" customHeight="1">
      <c r="A25" s="496"/>
      <c r="B25" s="494"/>
      <c r="C25" s="54">
        <v>21</v>
      </c>
      <c r="D25" s="69" t="s">
        <v>21</v>
      </c>
      <c r="E25" s="135">
        <v>43</v>
      </c>
      <c r="F25" s="135">
        <v>643</v>
      </c>
      <c r="G25" s="494"/>
      <c r="H25" s="494"/>
      <c r="I25" s="54">
        <v>56</v>
      </c>
      <c r="J25" s="69" t="s">
        <v>77</v>
      </c>
      <c r="K25" s="135">
        <v>127</v>
      </c>
      <c r="L25" s="379">
        <v>2387</v>
      </c>
    </row>
    <row r="26" spans="1:12" ht="21" customHeight="1">
      <c r="A26" s="496"/>
      <c r="B26" s="494"/>
      <c r="C26" s="54">
        <v>22</v>
      </c>
      <c r="D26" s="69" t="s">
        <v>50</v>
      </c>
      <c r="E26" s="135">
        <v>84</v>
      </c>
      <c r="F26" s="135">
        <v>1698</v>
      </c>
      <c r="G26" s="494"/>
      <c r="H26" s="494"/>
      <c r="I26" s="54">
        <v>57</v>
      </c>
      <c r="J26" s="69" t="s">
        <v>78</v>
      </c>
      <c r="K26" s="135">
        <v>134</v>
      </c>
      <c r="L26" s="379">
        <v>3739</v>
      </c>
    </row>
    <row r="27" spans="1:12" ht="21" customHeight="1">
      <c r="A27" s="496"/>
      <c r="B27" s="494"/>
      <c r="C27" s="54">
        <v>23</v>
      </c>
      <c r="D27" s="69" t="s">
        <v>51</v>
      </c>
      <c r="E27" s="135">
        <v>20</v>
      </c>
      <c r="F27" s="135">
        <v>1020</v>
      </c>
      <c r="G27" s="494"/>
      <c r="H27" s="494"/>
      <c r="I27" s="54">
        <v>58</v>
      </c>
      <c r="J27" s="69" t="s">
        <v>2</v>
      </c>
      <c r="K27" s="135">
        <v>29</v>
      </c>
      <c r="L27" s="379">
        <v>645</v>
      </c>
    </row>
    <row r="28" spans="1:12" ht="21" customHeight="1">
      <c r="A28" s="496"/>
      <c r="B28" s="494"/>
      <c r="C28" s="54">
        <v>24</v>
      </c>
      <c r="D28" s="69" t="s">
        <v>52</v>
      </c>
      <c r="E28" s="135">
        <v>168</v>
      </c>
      <c r="F28" s="135">
        <v>4354</v>
      </c>
      <c r="G28" s="494"/>
      <c r="H28" s="494"/>
      <c r="I28" s="54">
        <v>59</v>
      </c>
      <c r="J28" s="69" t="s">
        <v>79</v>
      </c>
      <c r="K28" s="135">
        <v>126</v>
      </c>
      <c r="L28" s="379">
        <v>5290</v>
      </c>
    </row>
    <row r="29" spans="1:12" ht="21" customHeight="1">
      <c r="A29" s="496"/>
      <c r="B29" s="494"/>
      <c r="C29" s="54">
        <v>25</v>
      </c>
      <c r="D29" s="69" t="s">
        <v>53</v>
      </c>
      <c r="E29" s="135">
        <v>94</v>
      </c>
      <c r="F29" s="135">
        <v>3501</v>
      </c>
      <c r="G29" s="494"/>
      <c r="H29" s="494"/>
      <c r="I29" s="54">
        <v>60</v>
      </c>
      <c r="J29" s="69" t="s">
        <v>80</v>
      </c>
      <c r="K29" s="135">
        <v>75</v>
      </c>
      <c r="L29" s="379">
        <v>1579</v>
      </c>
    </row>
    <row r="30" spans="1:12" ht="21" customHeight="1">
      <c r="A30" s="496"/>
      <c r="B30" s="494"/>
      <c r="C30" s="54">
        <v>26</v>
      </c>
      <c r="D30" s="69" t="s">
        <v>54</v>
      </c>
      <c r="E30" s="135">
        <v>18</v>
      </c>
      <c r="F30" s="135">
        <v>464</v>
      </c>
      <c r="G30" s="494"/>
      <c r="H30" s="494"/>
      <c r="I30" s="54">
        <v>61</v>
      </c>
      <c r="J30" s="69" t="s">
        <v>6</v>
      </c>
      <c r="K30" s="328">
        <v>41</v>
      </c>
      <c r="L30" s="379">
        <v>840</v>
      </c>
    </row>
    <row r="31" spans="1:12" ht="21" customHeight="1">
      <c r="A31" s="496"/>
      <c r="B31" s="494"/>
      <c r="C31" s="54">
        <v>27</v>
      </c>
      <c r="D31" s="69" t="s">
        <v>55</v>
      </c>
      <c r="E31" s="135">
        <v>36</v>
      </c>
      <c r="F31" s="135">
        <v>3320</v>
      </c>
      <c r="G31" s="494"/>
      <c r="H31" s="494"/>
      <c r="I31" s="54">
        <v>62</v>
      </c>
      <c r="J31" s="69" t="s">
        <v>81</v>
      </c>
      <c r="K31" s="329">
        <v>123</v>
      </c>
      <c r="L31" s="379">
        <v>4194</v>
      </c>
    </row>
    <row r="32" spans="1:12" ht="21" customHeight="1">
      <c r="A32" s="496"/>
      <c r="B32" s="494"/>
      <c r="C32" s="54">
        <v>28</v>
      </c>
      <c r="D32" s="69" t="s">
        <v>56</v>
      </c>
      <c r="E32" s="135">
        <v>80</v>
      </c>
      <c r="F32" s="135">
        <v>1907</v>
      </c>
      <c r="G32" s="494"/>
      <c r="H32" s="494"/>
      <c r="I32" s="54">
        <v>63</v>
      </c>
      <c r="J32" s="69" t="s">
        <v>8</v>
      </c>
      <c r="K32" s="330">
        <v>137</v>
      </c>
      <c r="L32" s="379">
        <v>3261</v>
      </c>
    </row>
    <row r="33" spans="1:12" ht="21" customHeight="1">
      <c r="A33" s="496"/>
      <c r="B33" s="494"/>
      <c r="C33" s="54">
        <v>29</v>
      </c>
      <c r="D33" s="69" t="s">
        <v>57</v>
      </c>
      <c r="E33" s="135">
        <v>43</v>
      </c>
      <c r="F33" s="135">
        <v>910</v>
      </c>
      <c r="G33" s="494"/>
      <c r="H33" s="495"/>
      <c r="I33" s="54">
        <v>64</v>
      </c>
      <c r="J33" s="69" t="s">
        <v>82</v>
      </c>
      <c r="K33" s="329">
        <v>195</v>
      </c>
      <c r="L33" s="381">
        <v>9535</v>
      </c>
    </row>
    <row r="34" spans="1:12" ht="21" customHeight="1">
      <c r="A34" s="496"/>
      <c r="B34" s="494"/>
      <c r="C34" s="54">
        <v>30</v>
      </c>
      <c r="D34" s="69" t="s">
        <v>58</v>
      </c>
      <c r="E34" s="135">
        <v>118</v>
      </c>
      <c r="F34" s="135">
        <v>1345</v>
      </c>
      <c r="G34" s="493" t="s">
        <v>279</v>
      </c>
      <c r="H34" s="501" t="s">
        <v>197</v>
      </c>
      <c r="I34" s="54">
        <v>65</v>
      </c>
      <c r="J34" s="28" t="s">
        <v>477</v>
      </c>
      <c r="K34" s="328">
        <v>27</v>
      </c>
      <c r="L34" s="382">
        <v>594</v>
      </c>
    </row>
    <row r="35" spans="1:12" ht="21" customHeight="1">
      <c r="A35" s="496"/>
      <c r="B35" s="494"/>
      <c r="C35" s="54">
        <v>31</v>
      </c>
      <c r="D35" s="69" t="s">
        <v>3</v>
      </c>
      <c r="E35" s="135">
        <v>18</v>
      </c>
      <c r="F35" s="135">
        <v>1404</v>
      </c>
      <c r="G35" s="494"/>
      <c r="H35" s="502"/>
      <c r="I35" s="54">
        <v>66</v>
      </c>
      <c r="J35" s="69" t="s">
        <v>199</v>
      </c>
      <c r="K35" s="135">
        <v>132</v>
      </c>
      <c r="L35" s="379">
        <v>2822</v>
      </c>
    </row>
    <row r="36" spans="1:12" ht="21" customHeight="1">
      <c r="A36" s="496"/>
      <c r="B36" s="494"/>
      <c r="C36" s="54">
        <v>32</v>
      </c>
      <c r="D36" s="69" t="s">
        <v>60</v>
      </c>
      <c r="E36" s="135">
        <v>34</v>
      </c>
      <c r="F36" s="135">
        <v>1312</v>
      </c>
      <c r="G36" s="494"/>
      <c r="H36" s="493" t="s">
        <v>278</v>
      </c>
      <c r="I36" s="54">
        <v>67</v>
      </c>
      <c r="J36" s="5" t="s">
        <v>471</v>
      </c>
      <c r="K36" s="135">
        <v>11</v>
      </c>
      <c r="L36" s="379">
        <v>66</v>
      </c>
    </row>
    <row r="37" spans="1:12" ht="21" customHeight="1">
      <c r="A37" s="496"/>
      <c r="B37" s="494"/>
      <c r="C37" s="54">
        <v>33</v>
      </c>
      <c r="D37" s="69" t="s">
        <v>61</v>
      </c>
      <c r="E37" s="135">
        <v>57</v>
      </c>
      <c r="F37" s="135">
        <v>1174</v>
      </c>
      <c r="G37" s="494"/>
      <c r="H37" s="494"/>
      <c r="I37" s="54">
        <v>68</v>
      </c>
      <c r="J37" s="73" t="s">
        <v>44</v>
      </c>
      <c r="K37" s="135">
        <v>21</v>
      </c>
      <c r="L37" s="379">
        <v>413</v>
      </c>
    </row>
    <row r="38" spans="1:12" ht="21" customHeight="1">
      <c r="A38" s="496"/>
      <c r="B38" s="494"/>
      <c r="C38" s="54">
        <v>34</v>
      </c>
      <c r="D38" s="69" t="s">
        <v>62</v>
      </c>
      <c r="E38" s="135">
        <v>27</v>
      </c>
      <c r="F38" s="135">
        <v>2832</v>
      </c>
      <c r="G38" s="494"/>
      <c r="H38" s="494"/>
      <c r="I38" s="54">
        <v>69</v>
      </c>
      <c r="J38" s="69" t="s">
        <v>83</v>
      </c>
      <c r="K38" s="135">
        <v>26</v>
      </c>
      <c r="L38" s="379">
        <v>700</v>
      </c>
    </row>
    <row r="39" spans="1:12" ht="21" customHeight="1">
      <c r="A39" s="496"/>
      <c r="B39" s="494"/>
      <c r="C39" s="54">
        <v>35</v>
      </c>
      <c r="D39" s="69" t="s">
        <v>63</v>
      </c>
      <c r="E39" s="135">
        <v>120</v>
      </c>
      <c r="F39" s="135">
        <v>387</v>
      </c>
      <c r="G39" s="494"/>
      <c r="H39" s="494"/>
      <c r="I39" s="54">
        <v>70</v>
      </c>
      <c r="J39" s="69" t="s">
        <v>373</v>
      </c>
      <c r="K39" s="135">
        <v>20</v>
      </c>
      <c r="L39" s="379">
        <v>600</v>
      </c>
    </row>
    <row r="40" spans="1:12" ht="3" customHeight="1" thickBot="1">
      <c r="A40" s="270"/>
      <c r="B40" s="494"/>
      <c r="C40" s="54"/>
      <c r="D40" s="69"/>
      <c r="E40" s="151"/>
      <c r="F40" s="269"/>
      <c r="G40" s="495"/>
      <c r="H40" s="495"/>
      <c r="I40" s="54"/>
      <c r="J40" s="26"/>
      <c r="K40" s="272"/>
      <c r="L40" s="383"/>
    </row>
    <row r="41" spans="1:12" ht="19.5" customHeight="1" thickBot="1">
      <c r="A41" s="262" t="s">
        <v>479</v>
      </c>
      <c r="B41" s="262"/>
      <c r="C41" s="262"/>
      <c r="D41" s="262"/>
      <c r="E41" s="262"/>
      <c r="F41" s="268"/>
      <c r="G41" s="267" t="s">
        <v>280</v>
      </c>
      <c r="H41" s="497">
        <v>70</v>
      </c>
      <c r="I41" s="498"/>
      <c r="J41" s="498"/>
      <c r="K41" s="273">
        <f>SUM(K5:K39)+SUM(E5:E39)</f>
        <v>4978</v>
      </c>
      <c r="L41" s="274">
        <f>SUM(L5:L39)+SUM(F5:F40)</f>
        <v>143139</v>
      </c>
    </row>
    <row r="42" spans="1:6" ht="13.5">
      <c r="A42" s="26" t="s">
        <v>478</v>
      </c>
      <c r="B42" s="26"/>
      <c r="C42" s="26"/>
      <c r="D42" s="26"/>
      <c r="E42" s="26"/>
      <c r="F42" s="26"/>
    </row>
    <row r="43" spans="1:6" ht="13.5">
      <c r="A43" s="499"/>
      <c r="B43" s="499"/>
      <c r="C43" s="499"/>
      <c r="D43" s="499"/>
      <c r="E43" s="499"/>
      <c r="F43" s="499"/>
    </row>
    <row r="44" spans="1:7" ht="13.5">
      <c r="A44" s="26"/>
      <c r="B44" s="26"/>
      <c r="C44" s="26"/>
      <c r="D44" s="26"/>
      <c r="E44" s="26"/>
      <c r="F44" s="243"/>
      <c r="G44" s="243"/>
    </row>
    <row r="45" spans="1:6" ht="13.5">
      <c r="A45" s="468"/>
      <c r="B45" s="468"/>
      <c r="C45" s="468"/>
      <c r="D45" s="468"/>
      <c r="E45" s="468"/>
      <c r="F45" s="468"/>
    </row>
  </sheetData>
  <sheetProtection/>
  <mergeCells count="15">
    <mergeCell ref="H4:H14"/>
    <mergeCell ref="G4:G33"/>
    <mergeCell ref="G34:G40"/>
    <mergeCell ref="B5:B40"/>
    <mergeCell ref="H41:J41"/>
    <mergeCell ref="A43:F43"/>
    <mergeCell ref="A45:F45"/>
    <mergeCell ref="A1:L1"/>
    <mergeCell ref="K2:L2"/>
    <mergeCell ref="C3:D3"/>
    <mergeCell ref="I3:J3"/>
    <mergeCell ref="A4:A39"/>
    <mergeCell ref="H34:H35"/>
    <mergeCell ref="H36:H40"/>
    <mergeCell ref="H15:H3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showGridLines="0" workbookViewId="0" topLeftCell="A1">
      <selection activeCell="A1" sqref="A1:AM1"/>
    </sheetView>
  </sheetViews>
  <sheetFormatPr defaultColWidth="9.00390625" defaultRowHeight="13.5"/>
  <cols>
    <col min="1" max="1" width="11.375" style="45" customWidth="1"/>
    <col min="2" max="2" width="7.25390625" style="45" customWidth="1"/>
    <col min="3" max="37" width="4.625" style="45" customWidth="1"/>
    <col min="38" max="51" width="6.50390625" style="45" customWidth="1"/>
    <col min="52" max="16384" width="9.00390625" style="45" customWidth="1"/>
  </cols>
  <sheetData>
    <row r="1" spans="1:39" s="48" customFormat="1" ht="17.25">
      <c r="A1" s="503" t="s">
        <v>347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</row>
    <row r="2" spans="1:36" ht="9.75" customHeight="1" thickBot="1">
      <c r="A2" s="49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212"/>
      <c r="S2" s="183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</row>
    <row r="3" spans="1:39" ht="5.25" customHeight="1">
      <c r="A3" s="33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5"/>
      <c r="R3" s="333"/>
      <c r="S3" s="334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5"/>
      <c r="AG3" s="335"/>
      <c r="AH3" s="335"/>
      <c r="AI3" s="333"/>
      <c r="AJ3" s="336"/>
      <c r="AK3" s="337"/>
      <c r="AL3" s="337"/>
      <c r="AM3" s="338"/>
    </row>
    <row r="4" spans="1:39" ht="108" customHeight="1">
      <c r="A4" s="300" t="s">
        <v>371</v>
      </c>
      <c r="B4" s="197" t="s">
        <v>12</v>
      </c>
      <c r="C4" s="197" t="s">
        <v>100</v>
      </c>
      <c r="D4" s="197" t="s">
        <v>101</v>
      </c>
      <c r="E4" s="197" t="s">
        <v>276</v>
      </c>
      <c r="F4" s="197" t="s">
        <v>102</v>
      </c>
      <c r="G4" s="197" t="s">
        <v>103</v>
      </c>
      <c r="H4" s="197" t="s">
        <v>104</v>
      </c>
      <c r="I4" s="197" t="s">
        <v>105</v>
      </c>
      <c r="J4" s="197" t="s">
        <v>106</v>
      </c>
      <c r="K4" s="197" t="s">
        <v>107</v>
      </c>
      <c r="L4" s="197" t="s">
        <v>108</v>
      </c>
      <c r="M4" s="197" t="s">
        <v>109</v>
      </c>
      <c r="N4" s="197" t="s">
        <v>110</v>
      </c>
      <c r="O4" s="217" t="s">
        <v>485</v>
      </c>
      <c r="P4" s="197" t="s">
        <v>483</v>
      </c>
      <c r="Q4" s="199" t="s">
        <v>111</v>
      </c>
      <c r="R4" s="339" t="s">
        <v>484</v>
      </c>
      <c r="S4" s="340" t="s">
        <v>423</v>
      </c>
      <c r="T4" s="339" t="s">
        <v>424</v>
      </c>
      <c r="U4" s="339" t="s">
        <v>425</v>
      </c>
      <c r="V4" s="339" t="s">
        <v>112</v>
      </c>
      <c r="W4" s="339" t="s">
        <v>426</v>
      </c>
      <c r="X4" s="339" t="s">
        <v>427</v>
      </c>
      <c r="Y4" s="339" t="s">
        <v>428</v>
      </c>
      <c r="Z4" s="339" t="s">
        <v>429</v>
      </c>
      <c r="AA4" s="339" t="s">
        <v>430</v>
      </c>
      <c r="AB4" s="339" t="s">
        <v>431</v>
      </c>
      <c r="AC4" s="339" t="s">
        <v>113</v>
      </c>
      <c r="AD4" s="339" t="s">
        <v>114</v>
      </c>
      <c r="AE4" s="341" t="s">
        <v>115</v>
      </c>
      <c r="AF4" s="342" t="s">
        <v>341</v>
      </c>
      <c r="AG4" s="217" t="s">
        <v>480</v>
      </c>
      <c r="AH4" s="217" t="s">
        <v>481</v>
      </c>
      <c r="AI4" s="339" t="s">
        <v>116</v>
      </c>
      <c r="AJ4" s="343" t="s">
        <v>432</v>
      </c>
      <c r="AK4" s="197" t="s">
        <v>368</v>
      </c>
      <c r="AL4" s="197" t="s">
        <v>369</v>
      </c>
      <c r="AM4" s="199" t="s">
        <v>370</v>
      </c>
    </row>
    <row r="5" spans="1:39" ht="5.25" customHeight="1">
      <c r="A5" s="30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200"/>
      <c r="R5" s="344"/>
      <c r="S5" s="345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6"/>
      <c r="AG5" s="346"/>
      <c r="AH5" s="346"/>
      <c r="AI5" s="344"/>
      <c r="AJ5" s="347"/>
      <c r="AK5" s="348"/>
      <c r="AL5" s="348"/>
      <c r="AM5" s="349"/>
    </row>
    <row r="6" spans="1:39" ht="4.5" customHeight="1">
      <c r="A6" s="350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156"/>
      <c r="S6" s="171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M6" s="47"/>
    </row>
    <row r="7" spans="1:39" ht="15.75" customHeight="1">
      <c r="A7" s="19" t="s">
        <v>507</v>
      </c>
      <c r="B7" s="351">
        <f>SUM(C7:AM7)</f>
        <v>6771</v>
      </c>
      <c r="C7" s="351">
        <v>318</v>
      </c>
      <c r="D7" s="351">
        <v>320</v>
      </c>
      <c r="E7" s="351">
        <v>157</v>
      </c>
      <c r="F7" s="351">
        <v>43</v>
      </c>
      <c r="G7" s="351">
        <v>134</v>
      </c>
      <c r="H7" s="351">
        <v>143</v>
      </c>
      <c r="I7" s="351">
        <v>96</v>
      </c>
      <c r="J7" s="351">
        <v>94</v>
      </c>
      <c r="K7" s="351">
        <v>206</v>
      </c>
      <c r="L7" s="351">
        <v>108</v>
      </c>
      <c r="M7" s="351">
        <v>320</v>
      </c>
      <c r="N7" s="351">
        <v>208</v>
      </c>
      <c r="O7" s="351">
        <v>208</v>
      </c>
      <c r="P7" s="351">
        <v>448</v>
      </c>
      <c r="Q7" s="351">
        <v>251</v>
      </c>
      <c r="R7" s="351">
        <v>406</v>
      </c>
      <c r="S7" s="351">
        <v>92</v>
      </c>
      <c r="T7" s="352">
        <v>0</v>
      </c>
      <c r="U7" s="351">
        <v>83</v>
      </c>
      <c r="V7" s="351">
        <v>205</v>
      </c>
      <c r="W7" s="351">
        <v>272</v>
      </c>
      <c r="X7" s="352">
        <v>0</v>
      </c>
      <c r="Y7" s="351">
        <v>206</v>
      </c>
      <c r="Z7" s="352">
        <v>0</v>
      </c>
      <c r="AA7" s="351">
        <v>0</v>
      </c>
      <c r="AB7" s="351">
        <v>241</v>
      </c>
      <c r="AC7" s="351">
        <v>75</v>
      </c>
      <c r="AD7" s="351">
        <v>137</v>
      </c>
      <c r="AE7" s="351">
        <v>44</v>
      </c>
      <c r="AF7" s="351">
        <v>132</v>
      </c>
      <c r="AG7" s="352">
        <v>393</v>
      </c>
      <c r="AH7" s="352">
        <v>0</v>
      </c>
      <c r="AI7" s="351">
        <v>438</v>
      </c>
      <c r="AJ7" s="351">
        <v>70</v>
      </c>
      <c r="AK7" s="351">
        <v>535</v>
      </c>
      <c r="AL7" s="351">
        <v>278</v>
      </c>
      <c r="AM7" s="351">
        <v>110</v>
      </c>
    </row>
    <row r="8" spans="1:39" ht="15.75" customHeight="1">
      <c r="A8" s="19">
        <v>26</v>
      </c>
      <c r="B8" s="351">
        <f>SUM(C8:AM8)</f>
        <v>6529</v>
      </c>
      <c r="C8" s="351">
        <v>278</v>
      </c>
      <c r="D8" s="351">
        <v>327</v>
      </c>
      <c r="E8" s="351">
        <v>151</v>
      </c>
      <c r="F8" s="351">
        <v>42</v>
      </c>
      <c r="G8" s="351">
        <v>99</v>
      </c>
      <c r="H8" s="351">
        <v>132</v>
      </c>
      <c r="I8" s="351">
        <v>90</v>
      </c>
      <c r="J8" s="351">
        <v>77</v>
      </c>
      <c r="K8" s="351">
        <v>138</v>
      </c>
      <c r="L8" s="351">
        <v>124</v>
      </c>
      <c r="M8" s="351">
        <v>293</v>
      </c>
      <c r="N8" s="351">
        <v>569</v>
      </c>
      <c r="O8" s="351">
        <v>153</v>
      </c>
      <c r="P8" s="351">
        <v>425</v>
      </c>
      <c r="Q8" s="351">
        <v>229</v>
      </c>
      <c r="R8" s="351">
        <v>340</v>
      </c>
      <c r="S8" s="351">
        <v>83</v>
      </c>
      <c r="T8" s="352">
        <v>0</v>
      </c>
      <c r="U8" s="351">
        <v>86</v>
      </c>
      <c r="V8" s="351">
        <v>187</v>
      </c>
      <c r="W8" s="351">
        <v>233</v>
      </c>
      <c r="X8" s="352">
        <v>0</v>
      </c>
      <c r="Y8" s="351">
        <v>198</v>
      </c>
      <c r="Z8" s="352">
        <v>0</v>
      </c>
      <c r="AA8" s="351">
        <v>0</v>
      </c>
      <c r="AB8" s="351">
        <v>205</v>
      </c>
      <c r="AC8" s="351">
        <v>56</v>
      </c>
      <c r="AD8" s="351">
        <v>147</v>
      </c>
      <c r="AE8" s="351">
        <v>59</v>
      </c>
      <c r="AF8" s="351">
        <v>102</v>
      </c>
      <c r="AG8" s="352">
        <v>363</v>
      </c>
      <c r="AH8" s="352">
        <v>100</v>
      </c>
      <c r="AI8" s="351">
        <v>336</v>
      </c>
      <c r="AJ8" s="351">
        <v>66</v>
      </c>
      <c r="AK8" s="351">
        <v>455</v>
      </c>
      <c r="AL8" s="351">
        <v>245</v>
      </c>
      <c r="AM8" s="351">
        <v>141</v>
      </c>
    </row>
    <row r="9" spans="1:39" ht="15.75" customHeight="1">
      <c r="A9" s="19">
        <v>27</v>
      </c>
      <c r="B9" s="351">
        <f>SUM(C9:AM9)</f>
        <v>6717</v>
      </c>
      <c r="C9" s="351">
        <v>269</v>
      </c>
      <c r="D9" s="351">
        <v>306</v>
      </c>
      <c r="E9" s="351">
        <v>173</v>
      </c>
      <c r="F9" s="351">
        <v>38</v>
      </c>
      <c r="G9" s="351">
        <v>102</v>
      </c>
      <c r="H9" s="351">
        <v>124</v>
      </c>
      <c r="I9" s="351">
        <v>97</v>
      </c>
      <c r="J9" s="351">
        <v>115</v>
      </c>
      <c r="K9" s="351">
        <v>136</v>
      </c>
      <c r="L9" s="351">
        <v>134</v>
      </c>
      <c r="M9" s="351">
        <v>298</v>
      </c>
      <c r="N9" s="351">
        <v>598</v>
      </c>
      <c r="O9" s="351">
        <v>168</v>
      </c>
      <c r="P9" s="351">
        <v>523</v>
      </c>
      <c r="Q9" s="351">
        <v>242</v>
      </c>
      <c r="R9" s="351">
        <v>283</v>
      </c>
      <c r="S9" s="351">
        <v>88</v>
      </c>
      <c r="T9" s="352">
        <v>0</v>
      </c>
      <c r="U9" s="351">
        <v>79</v>
      </c>
      <c r="V9" s="351">
        <v>207</v>
      </c>
      <c r="W9" s="351">
        <v>218</v>
      </c>
      <c r="X9" s="352">
        <v>0</v>
      </c>
      <c r="Y9" s="351">
        <v>159</v>
      </c>
      <c r="Z9" s="352">
        <v>0</v>
      </c>
      <c r="AA9" s="351">
        <v>0</v>
      </c>
      <c r="AB9" s="351">
        <v>187</v>
      </c>
      <c r="AC9" s="351">
        <v>76</v>
      </c>
      <c r="AD9" s="351">
        <v>131</v>
      </c>
      <c r="AE9" s="351">
        <v>71</v>
      </c>
      <c r="AF9" s="351">
        <v>107</v>
      </c>
      <c r="AG9" s="352">
        <v>332</v>
      </c>
      <c r="AH9" s="352">
        <v>145</v>
      </c>
      <c r="AI9" s="351">
        <v>392</v>
      </c>
      <c r="AJ9" s="351">
        <v>67</v>
      </c>
      <c r="AK9" s="351">
        <v>436</v>
      </c>
      <c r="AL9" s="351">
        <v>243</v>
      </c>
      <c r="AM9" s="351">
        <v>173</v>
      </c>
    </row>
    <row r="10" spans="1:39" ht="15.75" customHeight="1">
      <c r="A10" s="19">
        <v>28</v>
      </c>
      <c r="B10" s="351">
        <f>SUM(C10:AM10)</f>
        <v>6819</v>
      </c>
      <c r="C10" s="351">
        <v>278</v>
      </c>
      <c r="D10" s="351">
        <v>309</v>
      </c>
      <c r="E10" s="351">
        <v>189</v>
      </c>
      <c r="F10" s="351">
        <v>56</v>
      </c>
      <c r="G10" s="351">
        <v>106</v>
      </c>
      <c r="H10" s="351">
        <v>115</v>
      </c>
      <c r="I10" s="351">
        <v>128</v>
      </c>
      <c r="J10" s="351">
        <v>85</v>
      </c>
      <c r="K10" s="351">
        <v>151</v>
      </c>
      <c r="L10" s="351">
        <v>121</v>
      </c>
      <c r="M10" s="351">
        <v>266</v>
      </c>
      <c r="N10" s="351">
        <v>705</v>
      </c>
      <c r="O10" s="351">
        <v>176</v>
      </c>
      <c r="P10" s="351">
        <v>465</v>
      </c>
      <c r="Q10" s="351">
        <v>268</v>
      </c>
      <c r="R10" s="351">
        <v>285</v>
      </c>
      <c r="S10" s="351">
        <v>92</v>
      </c>
      <c r="T10" s="352">
        <v>0</v>
      </c>
      <c r="U10" s="351">
        <v>67</v>
      </c>
      <c r="V10" s="351">
        <v>199</v>
      </c>
      <c r="W10" s="351">
        <v>150</v>
      </c>
      <c r="X10" s="352">
        <v>0</v>
      </c>
      <c r="Y10" s="351">
        <v>151</v>
      </c>
      <c r="Z10" s="352">
        <v>0</v>
      </c>
      <c r="AA10" s="351">
        <v>0</v>
      </c>
      <c r="AB10" s="351">
        <v>147</v>
      </c>
      <c r="AC10" s="351">
        <v>75</v>
      </c>
      <c r="AD10" s="351">
        <v>130</v>
      </c>
      <c r="AE10" s="351">
        <v>69</v>
      </c>
      <c r="AF10" s="351">
        <v>155</v>
      </c>
      <c r="AG10" s="352">
        <v>318</v>
      </c>
      <c r="AH10" s="352">
        <v>212</v>
      </c>
      <c r="AI10" s="351">
        <v>328</v>
      </c>
      <c r="AJ10" s="351">
        <v>68</v>
      </c>
      <c r="AK10" s="351">
        <v>413</v>
      </c>
      <c r="AL10" s="351">
        <v>282</v>
      </c>
      <c r="AM10" s="351">
        <v>260</v>
      </c>
    </row>
    <row r="11" spans="1:39" s="121" customFormat="1" ht="15.75" customHeight="1">
      <c r="A11" s="117">
        <v>29</v>
      </c>
      <c r="B11" s="353">
        <f aca="true" t="shared" si="0" ref="B11:AM11">SUM(B13:B24)</f>
        <v>6399</v>
      </c>
      <c r="C11" s="353">
        <f t="shared" si="0"/>
        <v>254</v>
      </c>
      <c r="D11" s="353">
        <f t="shared" si="0"/>
        <v>277</v>
      </c>
      <c r="E11" s="353">
        <f t="shared" si="0"/>
        <v>106</v>
      </c>
      <c r="F11" s="353">
        <f t="shared" si="0"/>
        <v>51</v>
      </c>
      <c r="G11" s="353">
        <f t="shared" si="0"/>
        <v>122</v>
      </c>
      <c r="H11" s="353">
        <f t="shared" si="0"/>
        <v>138</v>
      </c>
      <c r="I11" s="353">
        <f t="shared" si="0"/>
        <v>98</v>
      </c>
      <c r="J11" s="353">
        <f t="shared" si="0"/>
        <v>104</v>
      </c>
      <c r="K11" s="353">
        <f t="shared" si="0"/>
        <v>167</v>
      </c>
      <c r="L11" s="353">
        <f t="shared" si="0"/>
        <v>98</v>
      </c>
      <c r="M11" s="353">
        <f t="shared" si="0"/>
        <v>327</v>
      </c>
      <c r="N11" s="353">
        <f t="shared" si="0"/>
        <v>705</v>
      </c>
      <c r="O11" s="353">
        <f t="shared" si="0"/>
        <v>170</v>
      </c>
      <c r="P11" s="353">
        <f t="shared" si="0"/>
        <v>465</v>
      </c>
      <c r="Q11" s="353">
        <f t="shared" si="0"/>
        <v>279</v>
      </c>
      <c r="R11" s="353">
        <f t="shared" si="0"/>
        <v>270</v>
      </c>
      <c r="S11" s="353">
        <f t="shared" si="0"/>
        <v>99</v>
      </c>
      <c r="T11" s="354">
        <f t="shared" si="0"/>
        <v>0</v>
      </c>
      <c r="U11" s="353">
        <f t="shared" si="0"/>
        <v>68</v>
      </c>
      <c r="V11" s="353">
        <f t="shared" si="0"/>
        <v>206</v>
      </c>
      <c r="W11" s="353">
        <f t="shared" si="0"/>
        <v>171</v>
      </c>
      <c r="X11" s="353">
        <f t="shared" si="0"/>
        <v>0</v>
      </c>
      <c r="Y11" s="353">
        <f t="shared" si="0"/>
        <v>132</v>
      </c>
      <c r="Z11" s="354">
        <f t="shared" si="0"/>
        <v>0</v>
      </c>
      <c r="AA11" s="353">
        <f t="shared" si="0"/>
        <v>0</v>
      </c>
      <c r="AB11" s="353">
        <f t="shared" si="0"/>
        <v>146</v>
      </c>
      <c r="AC11" s="353">
        <f t="shared" si="0"/>
        <v>86</v>
      </c>
      <c r="AD11" s="353">
        <f t="shared" si="0"/>
        <v>130</v>
      </c>
      <c r="AE11" s="353">
        <f t="shared" si="0"/>
        <v>130</v>
      </c>
      <c r="AF11" s="353">
        <f t="shared" si="0"/>
        <v>155</v>
      </c>
      <c r="AG11" s="353">
        <f t="shared" si="0"/>
        <v>389</v>
      </c>
      <c r="AH11" s="354">
        <f t="shared" si="0"/>
        <v>186</v>
      </c>
      <c r="AI11" s="353">
        <f t="shared" si="0"/>
        <v>253</v>
      </c>
      <c r="AJ11" s="353">
        <f t="shared" si="0"/>
        <v>65</v>
      </c>
      <c r="AK11" s="353">
        <f t="shared" si="0"/>
        <v>259</v>
      </c>
      <c r="AL11" s="353">
        <f t="shared" si="0"/>
        <v>166</v>
      </c>
      <c r="AM11" s="353">
        <f t="shared" si="0"/>
        <v>127</v>
      </c>
    </row>
    <row r="12" spans="1:36" ht="15.75" customHeight="1">
      <c r="A12" s="19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</row>
    <row r="13" spans="1:39" ht="15.75" customHeight="1">
      <c r="A13" s="39" t="s">
        <v>517</v>
      </c>
      <c r="B13" s="351">
        <f>SUM(C13:AM13)</f>
        <v>607</v>
      </c>
      <c r="C13" s="351">
        <v>26</v>
      </c>
      <c r="D13" s="351">
        <v>26</v>
      </c>
      <c r="E13" s="351">
        <v>9</v>
      </c>
      <c r="F13" s="351">
        <v>6</v>
      </c>
      <c r="G13" s="351">
        <v>11</v>
      </c>
      <c r="H13" s="351">
        <v>15</v>
      </c>
      <c r="I13" s="351">
        <v>11</v>
      </c>
      <c r="J13" s="351">
        <v>13</v>
      </c>
      <c r="K13" s="45">
        <v>17</v>
      </c>
      <c r="L13" s="351">
        <v>11</v>
      </c>
      <c r="M13" s="351">
        <v>32</v>
      </c>
      <c r="N13" s="351">
        <v>75</v>
      </c>
      <c r="O13" s="351">
        <v>16</v>
      </c>
      <c r="P13" s="351">
        <v>41</v>
      </c>
      <c r="Q13" s="351">
        <v>26</v>
      </c>
      <c r="R13" s="351">
        <v>21</v>
      </c>
      <c r="S13" s="351">
        <v>11</v>
      </c>
      <c r="T13" s="352">
        <v>0</v>
      </c>
      <c r="U13" s="351">
        <v>11</v>
      </c>
      <c r="V13" s="351">
        <v>15</v>
      </c>
      <c r="W13" s="351">
        <v>16</v>
      </c>
      <c r="X13" s="352">
        <v>0</v>
      </c>
      <c r="Y13" s="351">
        <v>14</v>
      </c>
      <c r="Z13" s="352">
        <v>0</v>
      </c>
      <c r="AA13" s="352">
        <v>0</v>
      </c>
      <c r="AB13" s="351">
        <v>16</v>
      </c>
      <c r="AC13" s="352">
        <v>7</v>
      </c>
      <c r="AD13" s="351">
        <v>11</v>
      </c>
      <c r="AE13" s="351">
        <v>5</v>
      </c>
      <c r="AF13" s="351">
        <v>14</v>
      </c>
      <c r="AG13" s="352">
        <v>26</v>
      </c>
      <c r="AH13" s="352">
        <v>13</v>
      </c>
      <c r="AI13" s="351">
        <v>31</v>
      </c>
      <c r="AJ13" s="351">
        <v>4</v>
      </c>
      <c r="AK13" s="352">
        <v>30</v>
      </c>
      <c r="AL13" s="352">
        <v>17</v>
      </c>
      <c r="AM13" s="352">
        <v>10</v>
      </c>
    </row>
    <row r="14" spans="1:39" ht="15.75" customHeight="1">
      <c r="A14" s="39" t="s">
        <v>534</v>
      </c>
      <c r="B14" s="351">
        <f aca="true" t="shared" si="1" ref="B14:B24">SUM(C14:AM14)</f>
        <v>603</v>
      </c>
      <c r="C14" s="351">
        <v>24</v>
      </c>
      <c r="D14" s="351">
        <v>28</v>
      </c>
      <c r="E14" s="351">
        <v>16</v>
      </c>
      <c r="F14" s="351">
        <v>8</v>
      </c>
      <c r="G14" s="351">
        <v>11</v>
      </c>
      <c r="H14" s="351">
        <v>11</v>
      </c>
      <c r="I14" s="351">
        <v>9</v>
      </c>
      <c r="J14" s="351">
        <v>12</v>
      </c>
      <c r="K14" s="45">
        <v>14</v>
      </c>
      <c r="L14" s="351">
        <v>9</v>
      </c>
      <c r="M14" s="351">
        <v>32</v>
      </c>
      <c r="N14" s="351">
        <v>65</v>
      </c>
      <c r="O14" s="351">
        <v>16</v>
      </c>
      <c r="P14" s="351">
        <v>38</v>
      </c>
      <c r="Q14" s="351">
        <v>25</v>
      </c>
      <c r="R14" s="351">
        <v>23</v>
      </c>
      <c r="S14" s="351">
        <v>7</v>
      </c>
      <c r="T14" s="352">
        <v>0</v>
      </c>
      <c r="U14" s="351">
        <v>9</v>
      </c>
      <c r="V14" s="351">
        <v>16</v>
      </c>
      <c r="W14" s="351">
        <v>16</v>
      </c>
      <c r="X14" s="352">
        <v>0</v>
      </c>
      <c r="Y14" s="351">
        <v>12</v>
      </c>
      <c r="Z14" s="352">
        <v>0</v>
      </c>
      <c r="AA14" s="352">
        <v>0</v>
      </c>
      <c r="AB14" s="351">
        <v>15</v>
      </c>
      <c r="AC14" s="352">
        <v>6</v>
      </c>
      <c r="AD14" s="351">
        <v>12</v>
      </c>
      <c r="AE14" s="351">
        <v>6</v>
      </c>
      <c r="AF14" s="351">
        <v>16</v>
      </c>
      <c r="AG14" s="352">
        <v>33</v>
      </c>
      <c r="AH14" s="352">
        <v>18</v>
      </c>
      <c r="AI14" s="351">
        <v>21</v>
      </c>
      <c r="AJ14" s="351">
        <v>6</v>
      </c>
      <c r="AK14" s="352">
        <v>38</v>
      </c>
      <c r="AL14" s="352">
        <v>16</v>
      </c>
      <c r="AM14" s="352">
        <v>15</v>
      </c>
    </row>
    <row r="15" spans="1:39" ht="15.75" customHeight="1">
      <c r="A15" s="39" t="s">
        <v>374</v>
      </c>
      <c r="B15" s="351">
        <f t="shared" si="1"/>
        <v>587</v>
      </c>
      <c r="C15" s="351">
        <v>23</v>
      </c>
      <c r="D15" s="351">
        <v>32</v>
      </c>
      <c r="E15" s="351">
        <v>15</v>
      </c>
      <c r="F15" s="351">
        <v>6</v>
      </c>
      <c r="G15" s="351">
        <v>9</v>
      </c>
      <c r="H15" s="351">
        <v>15</v>
      </c>
      <c r="I15" s="351">
        <v>10</v>
      </c>
      <c r="J15" s="351">
        <v>9</v>
      </c>
      <c r="K15" s="45">
        <v>15</v>
      </c>
      <c r="L15" s="351">
        <v>10</v>
      </c>
      <c r="M15" s="351">
        <v>31</v>
      </c>
      <c r="N15" s="351">
        <v>60</v>
      </c>
      <c r="O15" s="351">
        <v>14</v>
      </c>
      <c r="P15" s="351">
        <v>43</v>
      </c>
      <c r="Q15" s="351">
        <v>23</v>
      </c>
      <c r="R15" s="351">
        <v>21</v>
      </c>
      <c r="S15" s="351">
        <v>10</v>
      </c>
      <c r="T15" s="352">
        <v>0</v>
      </c>
      <c r="U15" s="351">
        <v>11</v>
      </c>
      <c r="V15" s="351">
        <v>17</v>
      </c>
      <c r="W15" s="351">
        <v>13</v>
      </c>
      <c r="X15" s="352">
        <v>0</v>
      </c>
      <c r="Y15" s="351">
        <v>12</v>
      </c>
      <c r="Z15" s="352">
        <v>0</v>
      </c>
      <c r="AA15" s="352">
        <v>0</v>
      </c>
      <c r="AB15" s="351">
        <v>11</v>
      </c>
      <c r="AC15" s="352">
        <v>7</v>
      </c>
      <c r="AD15" s="351">
        <v>10</v>
      </c>
      <c r="AE15" s="351">
        <v>5</v>
      </c>
      <c r="AF15" s="351">
        <v>15</v>
      </c>
      <c r="AG15" s="351">
        <v>31</v>
      </c>
      <c r="AH15" s="351">
        <v>27</v>
      </c>
      <c r="AI15" s="351">
        <v>18</v>
      </c>
      <c r="AJ15" s="351">
        <v>5</v>
      </c>
      <c r="AK15" s="352">
        <v>35</v>
      </c>
      <c r="AL15" s="352">
        <v>16</v>
      </c>
      <c r="AM15" s="352">
        <v>8</v>
      </c>
    </row>
    <row r="16" spans="1:39" ht="15.75" customHeight="1">
      <c r="A16" s="39" t="s">
        <v>375</v>
      </c>
      <c r="B16" s="351">
        <f t="shared" si="1"/>
        <v>665</v>
      </c>
      <c r="C16" s="351">
        <v>25</v>
      </c>
      <c r="D16" s="351">
        <v>28</v>
      </c>
      <c r="E16" s="351">
        <v>19</v>
      </c>
      <c r="F16" s="351">
        <v>11</v>
      </c>
      <c r="G16" s="351">
        <v>14</v>
      </c>
      <c r="H16" s="351">
        <v>19</v>
      </c>
      <c r="I16" s="351">
        <v>10</v>
      </c>
      <c r="J16" s="351">
        <v>8</v>
      </c>
      <c r="K16" s="45">
        <v>18</v>
      </c>
      <c r="L16" s="351">
        <v>10</v>
      </c>
      <c r="M16" s="351">
        <v>34</v>
      </c>
      <c r="N16" s="351">
        <v>92</v>
      </c>
      <c r="O16" s="351">
        <v>16</v>
      </c>
      <c r="P16" s="351">
        <v>50</v>
      </c>
      <c r="Q16" s="351">
        <v>25</v>
      </c>
      <c r="R16" s="351">
        <v>20</v>
      </c>
      <c r="S16" s="351">
        <v>10</v>
      </c>
      <c r="T16" s="352">
        <v>0</v>
      </c>
      <c r="U16" s="351">
        <v>7</v>
      </c>
      <c r="V16" s="351">
        <v>16</v>
      </c>
      <c r="W16" s="351">
        <v>13</v>
      </c>
      <c r="X16" s="352">
        <v>0</v>
      </c>
      <c r="Y16" s="351">
        <v>12</v>
      </c>
      <c r="Z16" s="352">
        <v>0</v>
      </c>
      <c r="AA16" s="352">
        <v>0</v>
      </c>
      <c r="AB16" s="351">
        <v>9</v>
      </c>
      <c r="AC16" s="352">
        <v>7</v>
      </c>
      <c r="AD16" s="351">
        <v>12</v>
      </c>
      <c r="AE16" s="351">
        <v>6</v>
      </c>
      <c r="AF16" s="351">
        <v>15</v>
      </c>
      <c r="AG16" s="351">
        <v>33</v>
      </c>
      <c r="AH16" s="351">
        <v>25</v>
      </c>
      <c r="AI16" s="351">
        <v>23</v>
      </c>
      <c r="AJ16" s="351">
        <v>7</v>
      </c>
      <c r="AK16" s="352">
        <v>39</v>
      </c>
      <c r="AL16" s="352">
        <v>22</v>
      </c>
      <c r="AM16" s="352">
        <v>10</v>
      </c>
    </row>
    <row r="17" spans="1:39" ht="15.75" customHeight="1">
      <c r="A17" s="39" t="s">
        <v>376</v>
      </c>
      <c r="B17" s="351">
        <f t="shared" si="1"/>
        <v>710</v>
      </c>
      <c r="C17" s="351">
        <v>40</v>
      </c>
      <c r="D17" s="351">
        <v>38</v>
      </c>
      <c r="E17" s="351">
        <v>18</v>
      </c>
      <c r="F17" s="351">
        <v>0</v>
      </c>
      <c r="G17" s="351">
        <v>8</v>
      </c>
      <c r="H17" s="351">
        <v>13</v>
      </c>
      <c r="I17" s="351">
        <v>7</v>
      </c>
      <c r="J17" s="351">
        <v>9</v>
      </c>
      <c r="K17" s="45">
        <v>15</v>
      </c>
      <c r="L17" s="351">
        <v>7</v>
      </c>
      <c r="M17" s="351">
        <v>24</v>
      </c>
      <c r="N17" s="351">
        <v>97</v>
      </c>
      <c r="O17" s="351">
        <v>17</v>
      </c>
      <c r="P17" s="351">
        <v>51</v>
      </c>
      <c r="Q17" s="351">
        <v>23</v>
      </c>
      <c r="R17" s="351">
        <v>33</v>
      </c>
      <c r="S17" s="351">
        <v>8</v>
      </c>
      <c r="T17" s="352">
        <v>0</v>
      </c>
      <c r="U17" s="351">
        <v>2</v>
      </c>
      <c r="V17" s="351">
        <v>13</v>
      </c>
      <c r="W17" s="351">
        <v>15</v>
      </c>
      <c r="X17" s="352">
        <v>0</v>
      </c>
      <c r="Y17" s="351">
        <v>11</v>
      </c>
      <c r="Z17" s="352">
        <v>0</v>
      </c>
      <c r="AA17" s="352">
        <v>0</v>
      </c>
      <c r="AB17" s="351">
        <v>7</v>
      </c>
      <c r="AC17" s="352">
        <v>8</v>
      </c>
      <c r="AD17" s="351">
        <v>10</v>
      </c>
      <c r="AE17" s="352">
        <v>69</v>
      </c>
      <c r="AF17" s="351">
        <v>18</v>
      </c>
      <c r="AG17" s="351">
        <v>46</v>
      </c>
      <c r="AH17" s="351">
        <v>17</v>
      </c>
      <c r="AI17" s="351">
        <v>21</v>
      </c>
      <c r="AJ17" s="352">
        <v>7</v>
      </c>
      <c r="AK17" s="352">
        <v>36</v>
      </c>
      <c r="AL17" s="352">
        <v>13</v>
      </c>
      <c r="AM17" s="352">
        <v>9</v>
      </c>
    </row>
    <row r="18" spans="1:39" ht="15.75" customHeight="1">
      <c r="A18" s="39" t="s">
        <v>377</v>
      </c>
      <c r="B18" s="351">
        <f t="shared" si="1"/>
        <v>595</v>
      </c>
      <c r="C18" s="351">
        <v>26</v>
      </c>
      <c r="D18" s="351">
        <v>33</v>
      </c>
      <c r="E18" s="351">
        <v>9</v>
      </c>
      <c r="F18" s="351">
        <v>5</v>
      </c>
      <c r="G18" s="351">
        <v>14</v>
      </c>
      <c r="H18" s="351">
        <v>11</v>
      </c>
      <c r="I18" s="351">
        <v>10</v>
      </c>
      <c r="J18" s="351">
        <v>8</v>
      </c>
      <c r="K18" s="45">
        <v>14</v>
      </c>
      <c r="L18" s="351">
        <v>10</v>
      </c>
      <c r="M18" s="351">
        <v>25</v>
      </c>
      <c r="N18" s="351">
        <v>57</v>
      </c>
      <c r="O18" s="351">
        <v>16</v>
      </c>
      <c r="P18" s="351">
        <v>42</v>
      </c>
      <c r="Q18" s="351">
        <v>25</v>
      </c>
      <c r="R18" s="351">
        <v>25</v>
      </c>
      <c r="S18" s="351">
        <v>9</v>
      </c>
      <c r="T18" s="352">
        <v>0</v>
      </c>
      <c r="U18" s="351">
        <v>6</v>
      </c>
      <c r="V18" s="351">
        <v>17</v>
      </c>
      <c r="W18" s="351">
        <v>16</v>
      </c>
      <c r="X18" s="352">
        <v>0</v>
      </c>
      <c r="Y18" s="351">
        <v>16</v>
      </c>
      <c r="Z18" s="352">
        <v>0</v>
      </c>
      <c r="AA18" s="352">
        <v>0</v>
      </c>
      <c r="AB18" s="351">
        <v>12</v>
      </c>
      <c r="AC18" s="352">
        <v>7</v>
      </c>
      <c r="AD18" s="352">
        <v>13</v>
      </c>
      <c r="AE18" s="351">
        <v>7</v>
      </c>
      <c r="AF18" s="351">
        <v>14</v>
      </c>
      <c r="AG18" s="351">
        <v>36</v>
      </c>
      <c r="AH18" s="351">
        <v>15</v>
      </c>
      <c r="AI18" s="351">
        <v>25</v>
      </c>
      <c r="AJ18" s="351">
        <v>6</v>
      </c>
      <c r="AK18" s="352">
        <v>40</v>
      </c>
      <c r="AL18" s="352">
        <v>17</v>
      </c>
      <c r="AM18" s="352">
        <v>9</v>
      </c>
    </row>
    <row r="19" spans="1:39" ht="15.75" customHeight="1">
      <c r="A19" s="39" t="s">
        <v>535</v>
      </c>
      <c r="B19" s="351">
        <f t="shared" si="1"/>
        <v>553</v>
      </c>
      <c r="C19" s="351">
        <v>21</v>
      </c>
      <c r="D19" s="351">
        <v>31</v>
      </c>
      <c r="E19" s="351">
        <v>1</v>
      </c>
      <c r="F19" s="351">
        <v>4</v>
      </c>
      <c r="G19" s="351">
        <v>11</v>
      </c>
      <c r="H19" s="351">
        <v>9</v>
      </c>
      <c r="I19" s="351">
        <v>8</v>
      </c>
      <c r="J19" s="351">
        <v>12</v>
      </c>
      <c r="K19" s="45">
        <v>21</v>
      </c>
      <c r="L19" s="351">
        <v>8</v>
      </c>
      <c r="M19" s="351">
        <v>14</v>
      </c>
      <c r="N19" s="351">
        <v>69</v>
      </c>
      <c r="O19" s="351">
        <v>13</v>
      </c>
      <c r="P19" s="352">
        <v>48</v>
      </c>
      <c r="Q19" s="351">
        <v>27</v>
      </c>
      <c r="R19" s="351">
        <v>25</v>
      </c>
      <c r="S19" s="351">
        <v>9</v>
      </c>
      <c r="T19" s="352">
        <v>0</v>
      </c>
      <c r="U19" s="351">
        <v>9</v>
      </c>
      <c r="V19" s="351">
        <v>17</v>
      </c>
      <c r="W19" s="351">
        <v>19</v>
      </c>
      <c r="X19" s="352">
        <v>0</v>
      </c>
      <c r="Y19" s="351">
        <v>12</v>
      </c>
      <c r="Z19" s="352">
        <v>0</v>
      </c>
      <c r="AA19" s="352">
        <v>0</v>
      </c>
      <c r="AB19" s="351">
        <v>18</v>
      </c>
      <c r="AC19" s="352">
        <v>10</v>
      </c>
      <c r="AD19" s="352">
        <v>12</v>
      </c>
      <c r="AE19" s="352">
        <v>6</v>
      </c>
      <c r="AF19" s="351">
        <v>8</v>
      </c>
      <c r="AG19" s="351">
        <v>27</v>
      </c>
      <c r="AH19" s="351">
        <v>5</v>
      </c>
      <c r="AI19" s="351">
        <v>24</v>
      </c>
      <c r="AJ19" s="351">
        <v>7</v>
      </c>
      <c r="AK19" s="352">
        <v>28</v>
      </c>
      <c r="AL19" s="352">
        <v>12</v>
      </c>
      <c r="AM19" s="352">
        <v>8</v>
      </c>
    </row>
    <row r="20" spans="1:39" ht="15.75" customHeight="1">
      <c r="A20" s="39" t="s">
        <v>378</v>
      </c>
      <c r="B20" s="351">
        <f t="shared" si="1"/>
        <v>450</v>
      </c>
      <c r="C20" s="351">
        <v>9</v>
      </c>
      <c r="D20" s="351">
        <v>21</v>
      </c>
      <c r="E20" s="351">
        <v>0</v>
      </c>
      <c r="F20" s="352">
        <v>6</v>
      </c>
      <c r="G20" s="351">
        <v>10</v>
      </c>
      <c r="H20" s="351">
        <v>11</v>
      </c>
      <c r="I20" s="351">
        <v>8</v>
      </c>
      <c r="J20" s="351">
        <v>11</v>
      </c>
      <c r="K20" s="45">
        <v>12</v>
      </c>
      <c r="L20" s="351">
        <v>8</v>
      </c>
      <c r="M20" s="351">
        <v>23</v>
      </c>
      <c r="N20" s="351">
        <v>32</v>
      </c>
      <c r="O20" s="351">
        <v>15</v>
      </c>
      <c r="P20" s="352">
        <v>34</v>
      </c>
      <c r="Q20" s="351">
        <v>27</v>
      </c>
      <c r="R20" s="352">
        <v>25</v>
      </c>
      <c r="S20" s="351">
        <v>8</v>
      </c>
      <c r="T20" s="352">
        <v>0</v>
      </c>
      <c r="U20" s="351">
        <v>6</v>
      </c>
      <c r="V20" s="351">
        <v>22</v>
      </c>
      <c r="W20" s="352">
        <v>17</v>
      </c>
      <c r="X20" s="352">
        <v>0</v>
      </c>
      <c r="Y20" s="351">
        <v>8</v>
      </c>
      <c r="Z20" s="352">
        <v>0</v>
      </c>
      <c r="AA20" s="352">
        <v>0</v>
      </c>
      <c r="AB20" s="351">
        <v>9</v>
      </c>
      <c r="AC20" s="352">
        <v>7</v>
      </c>
      <c r="AD20" s="352">
        <v>12</v>
      </c>
      <c r="AE20" s="351">
        <v>6</v>
      </c>
      <c r="AF20" s="351">
        <v>10</v>
      </c>
      <c r="AG20" s="351">
        <v>31</v>
      </c>
      <c r="AH20" s="351">
        <v>17</v>
      </c>
      <c r="AI20" s="351">
        <v>20</v>
      </c>
      <c r="AJ20" s="351">
        <v>5</v>
      </c>
      <c r="AK20" s="352">
        <v>0</v>
      </c>
      <c r="AL20" s="352">
        <v>10</v>
      </c>
      <c r="AM20" s="352">
        <v>10</v>
      </c>
    </row>
    <row r="21" spans="1:39" ht="15.75" customHeight="1">
      <c r="A21" s="39" t="s">
        <v>379</v>
      </c>
      <c r="B21" s="351">
        <f t="shared" si="1"/>
        <v>385</v>
      </c>
      <c r="C21" s="351">
        <v>14</v>
      </c>
      <c r="D21" s="351">
        <v>10</v>
      </c>
      <c r="E21" s="351">
        <v>0</v>
      </c>
      <c r="F21" s="352">
        <v>2</v>
      </c>
      <c r="G21" s="352">
        <v>11</v>
      </c>
      <c r="H21" s="351">
        <v>7</v>
      </c>
      <c r="I21" s="351">
        <v>5</v>
      </c>
      <c r="J21" s="351">
        <v>5</v>
      </c>
      <c r="K21" s="45">
        <v>11</v>
      </c>
      <c r="L21" s="351">
        <v>5</v>
      </c>
      <c r="M21" s="351">
        <v>27</v>
      </c>
      <c r="N21" s="351">
        <v>45</v>
      </c>
      <c r="O21" s="351">
        <v>12</v>
      </c>
      <c r="P21" s="352">
        <v>29</v>
      </c>
      <c r="Q21" s="351">
        <v>16</v>
      </c>
      <c r="R21" s="352">
        <v>14</v>
      </c>
      <c r="S21" s="351">
        <v>6</v>
      </c>
      <c r="T21" s="352">
        <v>0</v>
      </c>
      <c r="U21" s="352">
        <v>4</v>
      </c>
      <c r="V21" s="352">
        <v>17</v>
      </c>
      <c r="W21" s="352">
        <v>11</v>
      </c>
      <c r="X21" s="352">
        <v>0</v>
      </c>
      <c r="Y21" s="351">
        <v>7</v>
      </c>
      <c r="Z21" s="352">
        <v>0</v>
      </c>
      <c r="AA21" s="352">
        <v>0</v>
      </c>
      <c r="AB21" s="351">
        <v>10</v>
      </c>
      <c r="AC21" s="352">
        <v>6</v>
      </c>
      <c r="AD21" s="352">
        <v>10</v>
      </c>
      <c r="AE21" s="352">
        <v>5</v>
      </c>
      <c r="AF21" s="351">
        <v>13</v>
      </c>
      <c r="AG21" s="351">
        <v>26</v>
      </c>
      <c r="AH21" s="351">
        <v>14</v>
      </c>
      <c r="AI21" s="351">
        <v>22</v>
      </c>
      <c r="AJ21" s="351">
        <v>4</v>
      </c>
      <c r="AK21" s="352">
        <v>0</v>
      </c>
      <c r="AL21" s="352">
        <v>9</v>
      </c>
      <c r="AM21" s="352">
        <v>8</v>
      </c>
    </row>
    <row r="22" spans="1:39" ht="15.75" customHeight="1">
      <c r="A22" s="39" t="s">
        <v>519</v>
      </c>
      <c r="B22" s="351">
        <f t="shared" si="1"/>
        <v>335</v>
      </c>
      <c r="C22" s="351">
        <v>7</v>
      </c>
      <c r="D22" s="351">
        <v>8</v>
      </c>
      <c r="E22" s="352">
        <v>0</v>
      </c>
      <c r="F22" s="352">
        <v>1</v>
      </c>
      <c r="G22" s="352">
        <v>4</v>
      </c>
      <c r="H22" s="351">
        <v>5</v>
      </c>
      <c r="I22" s="351">
        <v>4</v>
      </c>
      <c r="J22" s="351">
        <v>2</v>
      </c>
      <c r="K22" s="45">
        <v>7</v>
      </c>
      <c r="L22" s="352">
        <v>4</v>
      </c>
      <c r="M22" s="351">
        <v>30</v>
      </c>
      <c r="N22" s="351">
        <v>34</v>
      </c>
      <c r="O22" s="351">
        <v>8</v>
      </c>
      <c r="P22" s="352">
        <v>29</v>
      </c>
      <c r="Q22" s="351">
        <v>17</v>
      </c>
      <c r="R22" s="352">
        <v>15</v>
      </c>
      <c r="S22" s="352">
        <v>7</v>
      </c>
      <c r="T22" s="352">
        <v>0</v>
      </c>
      <c r="U22" s="352">
        <v>0</v>
      </c>
      <c r="V22" s="352">
        <v>15</v>
      </c>
      <c r="W22" s="351">
        <v>9</v>
      </c>
      <c r="X22" s="352">
        <v>0</v>
      </c>
      <c r="Y22" s="352">
        <v>7</v>
      </c>
      <c r="Z22" s="352">
        <v>0</v>
      </c>
      <c r="AA22" s="352">
        <v>0</v>
      </c>
      <c r="AB22" s="352">
        <v>8</v>
      </c>
      <c r="AC22" s="352">
        <v>7</v>
      </c>
      <c r="AD22" s="352">
        <v>9</v>
      </c>
      <c r="AE22" s="352">
        <v>5</v>
      </c>
      <c r="AF22" s="352">
        <v>9</v>
      </c>
      <c r="AG22" s="352">
        <v>33</v>
      </c>
      <c r="AH22" s="352">
        <v>10</v>
      </c>
      <c r="AI22" s="351">
        <v>13</v>
      </c>
      <c r="AJ22" s="352">
        <v>3</v>
      </c>
      <c r="AK22" s="352">
        <v>0</v>
      </c>
      <c r="AL22" s="355">
        <v>10</v>
      </c>
      <c r="AM22" s="355">
        <v>15</v>
      </c>
    </row>
    <row r="23" spans="1:39" ht="15.75" customHeight="1">
      <c r="A23" s="39" t="s">
        <v>536</v>
      </c>
      <c r="B23" s="351">
        <f t="shared" si="1"/>
        <v>376</v>
      </c>
      <c r="C23" s="351">
        <v>19</v>
      </c>
      <c r="D23" s="351">
        <v>0</v>
      </c>
      <c r="E23" s="351">
        <v>0</v>
      </c>
      <c r="F23" s="352">
        <v>1</v>
      </c>
      <c r="G23" s="351">
        <v>6</v>
      </c>
      <c r="H23" s="351">
        <v>7</v>
      </c>
      <c r="I23" s="351">
        <v>6</v>
      </c>
      <c r="J23" s="351">
        <v>4</v>
      </c>
      <c r="K23" s="45">
        <v>10</v>
      </c>
      <c r="L23" s="351">
        <v>6</v>
      </c>
      <c r="M23" s="351">
        <v>27</v>
      </c>
      <c r="N23" s="351">
        <v>24</v>
      </c>
      <c r="O23" s="351">
        <v>14</v>
      </c>
      <c r="P23" s="351">
        <v>28</v>
      </c>
      <c r="Q23" s="351">
        <v>20</v>
      </c>
      <c r="R23" s="352">
        <v>23</v>
      </c>
      <c r="S23" s="352">
        <v>5</v>
      </c>
      <c r="T23" s="352">
        <v>0</v>
      </c>
      <c r="U23" s="352">
        <v>0</v>
      </c>
      <c r="V23" s="352">
        <v>20</v>
      </c>
      <c r="W23" s="351">
        <v>11</v>
      </c>
      <c r="X23" s="352">
        <v>0</v>
      </c>
      <c r="Y23" s="351">
        <v>8</v>
      </c>
      <c r="Z23" s="352">
        <v>0</v>
      </c>
      <c r="AA23" s="352">
        <v>0</v>
      </c>
      <c r="AB23" s="352">
        <v>13</v>
      </c>
      <c r="AC23" s="352">
        <v>8</v>
      </c>
      <c r="AD23" s="352">
        <v>10</v>
      </c>
      <c r="AE23" s="352">
        <v>5</v>
      </c>
      <c r="AF23" s="351">
        <v>7</v>
      </c>
      <c r="AG23" s="351">
        <v>33</v>
      </c>
      <c r="AH23" s="351">
        <v>14</v>
      </c>
      <c r="AI23" s="351">
        <v>20</v>
      </c>
      <c r="AJ23" s="352">
        <v>5</v>
      </c>
      <c r="AK23" s="352">
        <v>0</v>
      </c>
      <c r="AL23" s="355">
        <v>9</v>
      </c>
      <c r="AM23" s="355">
        <v>13</v>
      </c>
    </row>
    <row r="24" spans="1:39" ht="15.75" customHeight="1">
      <c r="A24" s="39" t="s">
        <v>537</v>
      </c>
      <c r="B24" s="351">
        <f t="shared" si="1"/>
        <v>533</v>
      </c>
      <c r="C24" s="351">
        <v>20</v>
      </c>
      <c r="D24" s="351">
        <v>22</v>
      </c>
      <c r="E24" s="351">
        <v>19</v>
      </c>
      <c r="F24" s="351">
        <v>1</v>
      </c>
      <c r="G24" s="351">
        <v>13</v>
      </c>
      <c r="H24" s="351">
        <v>15</v>
      </c>
      <c r="I24" s="351">
        <v>10</v>
      </c>
      <c r="J24" s="351">
        <v>11</v>
      </c>
      <c r="K24" s="45">
        <v>13</v>
      </c>
      <c r="L24" s="351">
        <v>10</v>
      </c>
      <c r="M24" s="351">
        <v>28</v>
      </c>
      <c r="N24" s="351">
        <v>55</v>
      </c>
      <c r="O24" s="351">
        <v>13</v>
      </c>
      <c r="P24" s="351">
        <v>32</v>
      </c>
      <c r="Q24" s="351">
        <v>25</v>
      </c>
      <c r="R24" s="352">
        <v>25</v>
      </c>
      <c r="S24" s="351">
        <v>9</v>
      </c>
      <c r="T24" s="352">
        <v>0</v>
      </c>
      <c r="U24" s="351">
        <v>3</v>
      </c>
      <c r="V24" s="351">
        <v>21</v>
      </c>
      <c r="W24" s="351">
        <v>15</v>
      </c>
      <c r="X24" s="352">
        <v>0</v>
      </c>
      <c r="Y24" s="351">
        <v>13</v>
      </c>
      <c r="Z24" s="352">
        <v>0</v>
      </c>
      <c r="AA24" s="352">
        <v>0</v>
      </c>
      <c r="AB24" s="351">
        <v>18</v>
      </c>
      <c r="AC24" s="352">
        <v>6</v>
      </c>
      <c r="AD24" s="352">
        <v>9</v>
      </c>
      <c r="AE24" s="352">
        <v>5</v>
      </c>
      <c r="AF24" s="351">
        <v>16</v>
      </c>
      <c r="AG24" s="351">
        <v>34</v>
      </c>
      <c r="AH24" s="351">
        <v>11</v>
      </c>
      <c r="AI24" s="351">
        <v>15</v>
      </c>
      <c r="AJ24" s="351">
        <v>6</v>
      </c>
      <c r="AK24" s="355">
        <v>13</v>
      </c>
      <c r="AL24" s="355">
        <v>15</v>
      </c>
      <c r="AM24" s="355">
        <v>12</v>
      </c>
    </row>
    <row r="25" spans="1:39" ht="4.5" customHeight="1" thickBot="1">
      <c r="A25" s="356"/>
      <c r="B25" s="151"/>
      <c r="C25" s="151"/>
      <c r="D25" s="151"/>
      <c r="E25" s="151"/>
      <c r="F25" s="151"/>
      <c r="G25" s="151" t="s">
        <v>482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 t="s">
        <v>482</v>
      </c>
      <c r="AD25" s="151"/>
      <c r="AE25" s="151"/>
      <c r="AF25" s="151"/>
      <c r="AG25" s="151"/>
      <c r="AH25" s="151"/>
      <c r="AI25" s="151"/>
      <c r="AJ25" s="151" t="s">
        <v>482</v>
      </c>
      <c r="AK25" s="49"/>
      <c r="AL25" s="49"/>
      <c r="AM25" s="49"/>
    </row>
    <row r="26" spans="1:36" ht="13.5">
      <c r="A26" s="5" t="s">
        <v>433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</row>
    <row r="27" spans="1:18" s="47" customFormat="1" ht="16.5" customHeight="1">
      <c r="A27" s="46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9"/>
      <c r="Q27" s="228"/>
      <c r="R27" s="230"/>
    </row>
    <row r="28" spans="2:18" s="47" customFormat="1" ht="4.5" customHeight="1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83"/>
    </row>
    <row r="29" spans="1:18" s="47" customFormat="1" ht="13.5">
      <c r="A29" s="4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83"/>
    </row>
    <row r="30" spans="1:18" s="47" customFormat="1" ht="13.5">
      <c r="A30" s="4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83"/>
    </row>
    <row r="31" spans="1:18" s="47" customFormat="1" ht="13.5">
      <c r="A31" s="4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83"/>
    </row>
    <row r="32" spans="1:18" s="47" customFormat="1" ht="13.5">
      <c r="A32" s="4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83"/>
    </row>
    <row r="33" spans="1:18" s="47" customFormat="1" ht="13.5">
      <c r="A33" s="4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83"/>
    </row>
    <row r="34" spans="1:18" s="47" customFormat="1" ht="13.5">
      <c r="A34" s="4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83"/>
    </row>
    <row r="35" spans="1:18" s="47" customFormat="1" ht="13.5">
      <c r="A35" s="44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83"/>
    </row>
    <row r="36" spans="1:18" s="47" customFormat="1" ht="13.5">
      <c r="A36" s="44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83"/>
    </row>
    <row r="37" spans="1:18" s="47" customFormat="1" ht="13.5">
      <c r="A37" s="44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223"/>
      <c r="N37" s="171"/>
      <c r="O37" s="171"/>
      <c r="P37" s="171"/>
      <c r="Q37" s="171"/>
      <c r="R37" s="183"/>
    </row>
    <row r="38" spans="1:18" s="47" customFormat="1" ht="13.5">
      <c r="A38" s="44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83"/>
    </row>
    <row r="39" spans="1:18" s="47" customFormat="1" ht="13.5">
      <c r="A39" s="44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223"/>
      <c r="N39" s="171"/>
      <c r="O39" s="171"/>
      <c r="P39" s="171"/>
      <c r="Q39" s="171"/>
      <c r="R39" s="183"/>
    </row>
    <row r="40" spans="1:18" s="47" customFormat="1" ht="13.5">
      <c r="A40" s="44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83"/>
    </row>
    <row r="41" spans="1:18" s="47" customFormat="1" ht="13.5">
      <c r="A41" s="44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223"/>
      <c r="N41" s="171"/>
      <c r="O41" s="171"/>
      <c r="P41" s="171"/>
      <c r="Q41" s="171"/>
      <c r="R41" s="183"/>
    </row>
    <row r="42" spans="1:18" s="47" customFormat="1" ht="13.5">
      <c r="A42" s="44"/>
      <c r="B42" s="223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223"/>
      <c r="N42" s="171"/>
      <c r="O42" s="171"/>
      <c r="P42" s="171"/>
      <c r="Q42" s="171"/>
      <c r="R42" s="183"/>
    </row>
    <row r="43" spans="1:18" s="47" customFormat="1" ht="13.5">
      <c r="A43" s="44"/>
      <c r="B43" s="223"/>
      <c r="C43" s="171"/>
      <c r="D43" s="171"/>
      <c r="E43" s="171"/>
      <c r="F43" s="223"/>
      <c r="G43" s="171"/>
      <c r="H43" s="171"/>
      <c r="I43" s="171"/>
      <c r="J43" s="171"/>
      <c r="K43" s="171"/>
      <c r="L43" s="171"/>
      <c r="M43" s="223"/>
      <c r="N43" s="171"/>
      <c r="O43" s="223"/>
      <c r="P43" s="171"/>
      <c r="Q43" s="171"/>
      <c r="R43" s="183"/>
    </row>
    <row r="44" spans="1:18" s="47" customFormat="1" ht="13.5">
      <c r="A44" s="44"/>
      <c r="B44" s="223"/>
      <c r="C44" s="223"/>
      <c r="D44" s="223"/>
      <c r="E44" s="223"/>
      <c r="F44" s="171"/>
      <c r="G44" s="171"/>
      <c r="H44" s="223"/>
      <c r="I44" s="223"/>
      <c r="J44" s="223"/>
      <c r="K44" s="171"/>
      <c r="L44" s="223"/>
      <c r="M44" s="223"/>
      <c r="N44" s="171"/>
      <c r="O44" s="223"/>
      <c r="P44" s="223"/>
      <c r="Q44" s="171"/>
      <c r="R44" s="231"/>
    </row>
    <row r="45" spans="1:18" s="47" customFormat="1" ht="13.5">
      <c r="A45" s="44"/>
      <c r="B45" s="223"/>
      <c r="C45" s="223"/>
      <c r="D45" s="171"/>
      <c r="E45" s="223"/>
      <c r="F45" s="223"/>
      <c r="G45" s="171"/>
      <c r="H45" s="223"/>
      <c r="I45" s="223"/>
      <c r="J45" s="171"/>
      <c r="K45" s="171"/>
      <c r="L45" s="223"/>
      <c r="M45" s="223"/>
      <c r="N45" s="171"/>
      <c r="O45" s="223"/>
      <c r="P45" s="171"/>
      <c r="Q45" s="171"/>
      <c r="R45" s="231"/>
    </row>
    <row r="46" spans="1:18" s="47" customFormat="1" ht="13.5">
      <c r="A46" s="44"/>
      <c r="B46" s="223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223"/>
      <c r="N46" s="171"/>
      <c r="O46" s="223"/>
      <c r="P46" s="171"/>
      <c r="Q46" s="171"/>
      <c r="R46" s="183"/>
    </row>
    <row r="47" spans="2:18" s="47" customFormat="1" ht="4.5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83"/>
    </row>
    <row r="48" spans="2:17" s="47" customFormat="1" ht="13.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2:17" s="47" customFormat="1" ht="13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2:17" s="47" customFormat="1" ht="13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2:17" s="47" customFormat="1" ht="13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2:17" s="47" customFormat="1" ht="13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2:17" s="47" customFormat="1" ht="13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2:17" s="47" customFormat="1" ht="13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2:17" s="47" customFormat="1" ht="13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2:17" s="47" customFormat="1" ht="13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2:17" s="47" customFormat="1" ht="13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2:17" s="47" customFormat="1" ht="13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2:17" s="47" customFormat="1" ht="13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2:17" s="47" customFormat="1" ht="13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2:17" s="47" customFormat="1" ht="13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2:17" s="47" customFormat="1" ht="13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2:17" s="47" customFormat="1" ht="13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2:17" s="47" customFormat="1" ht="13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2:17" s="47" customFormat="1" ht="13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2:17" s="47" customFormat="1" ht="13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2:17" s="47" customFormat="1" ht="13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2:17" s="47" customFormat="1" ht="13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2:17" s="47" customFormat="1" ht="13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2:17" s="47" customFormat="1" ht="13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2:17" s="47" customFormat="1" ht="13.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2:17" s="47" customFormat="1" ht="13.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2:17" s="47" customFormat="1" ht="13.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2:17" s="47" customFormat="1" ht="13.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2:17" s="47" customFormat="1" ht="13.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2:17" s="47" customFormat="1" ht="13.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2:17" s="47" customFormat="1" ht="13.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="47" customFormat="1" ht="13.5"/>
    <row r="79" s="47" customFormat="1" ht="13.5"/>
    <row r="80" s="47" customFormat="1" ht="13.5"/>
    <row r="81" s="47" customFormat="1" ht="13.5"/>
    <row r="82" s="47" customFormat="1" ht="13.5"/>
    <row r="83" s="47" customFormat="1" ht="13.5"/>
    <row r="84" s="47" customFormat="1" ht="13.5"/>
    <row r="85" s="47" customFormat="1" ht="13.5"/>
    <row r="86" s="47" customFormat="1" ht="13.5"/>
    <row r="87" s="47" customFormat="1" ht="13.5"/>
    <row r="88" s="47" customFormat="1" ht="13.5"/>
    <row r="89" s="47" customFormat="1" ht="13.5"/>
    <row r="90" s="47" customFormat="1" ht="13.5"/>
    <row r="91" s="47" customFormat="1" ht="13.5"/>
    <row r="92" s="47" customFormat="1" ht="13.5"/>
    <row r="93" s="47" customFormat="1" ht="13.5"/>
    <row r="94" s="47" customFormat="1" ht="13.5"/>
    <row r="95" s="47" customFormat="1" ht="13.5"/>
    <row r="96" s="47" customFormat="1" ht="13.5"/>
    <row r="97" s="47" customFormat="1" ht="13.5"/>
    <row r="98" s="47" customFormat="1" ht="13.5"/>
    <row r="99" s="47" customFormat="1" ht="13.5"/>
    <row r="100" s="47" customFormat="1" ht="13.5"/>
    <row r="101" s="47" customFormat="1" ht="13.5"/>
    <row r="102" s="47" customFormat="1" ht="13.5"/>
    <row r="103" s="47" customFormat="1" ht="13.5"/>
    <row r="104" s="47" customFormat="1" ht="13.5"/>
    <row r="105" s="47" customFormat="1" ht="13.5"/>
    <row r="106" s="47" customFormat="1" ht="13.5"/>
    <row r="107" s="47" customFormat="1" ht="13.5"/>
    <row r="108" s="47" customFormat="1" ht="13.5"/>
    <row r="109" s="47" customFormat="1" ht="13.5"/>
    <row r="110" s="47" customFormat="1" ht="13.5"/>
    <row r="111" s="47" customFormat="1" ht="13.5"/>
    <row r="112" s="47" customFormat="1" ht="13.5"/>
    <row r="113" s="47" customFormat="1" ht="13.5"/>
    <row r="114" s="47" customFormat="1" ht="13.5"/>
    <row r="115" s="47" customFormat="1" ht="13.5"/>
    <row r="116" s="47" customFormat="1" ht="13.5"/>
    <row r="117" s="47" customFormat="1" ht="13.5"/>
    <row r="118" s="47" customFormat="1" ht="13.5"/>
    <row r="119" s="47" customFormat="1" ht="13.5"/>
    <row r="120" s="47" customFormat="1" ht="13.5"/>
    <row r="121" s="47" customFormat="1" ht="13.5"/>
    <row r="122" s="47" customFormat="1" ht="13.5"/>
    <row r="123" s="47" customFormat="1" ht="13.5"/>
    <row r="124" s="47" customFormat="1" ht="13.5"/>
    <row r="125" s="47" customFormat="1" ht="13.5"/>
    <row r="126" s="47" customFormat="1" ht="13.5"/>
    <row r="127" s="47" customFormat="1" ht="13.5"/>
    <row r="128" s="47" customFormat="1" ht="13.5"/>
    <row r="129" s="47" customFormat="1" ht="13.5"/>
    <row r="130" s="47" customFormat="1" ht="13.5"/>
    <row r="131" s="47" customFormat="1" ht="13.5"/>
    <row r="132" s="47" customFormat="1" ht="13.5"/>
    <row r="133" s="47" customFormat="1" ht="13.5"/>
    <row r="134" s="47" customFormat="1" ht="13.5"/>
    <row r="135" s="47" customFormat="1" ht="13.5"/>
    <row r="136" s="47" customFormat="1" ht="13.5"/>
    <row r="137" s="47" customFormat="1" ht="13.5"/>
    <row r="138" s="47" customFormat="1" ht="13.5"/>
    <row r="139" s="47" customFormat="1" ht="13.5"/>
    <row r="140" s="47" customFormat="1" ht="13.5"/>
    <row r="141" s="47" customFormat="1" ht="13.5"/>
    <row r="142" s="47" customFormat="1" ht="13.5"/>
    <row r="143" s="47" customFormat="1" ht="13.5"/>
    <row r="144" s="47" customFormat="1" ht="13.5"/>
    <row r="145" s="47" customFormat="1" ht="13.5"/>
    <row r="146" s="47" customFormat="1" ht="13.5"/>
    <row r="147" s="47" customFormat="1" ht="13.5"/>
    <row r="148" s="47" customFormat="1" ht="13.5"/>
    <row r="149" s="47" customFormat="1" ht="13.5"/>
    <row r="150" s="47" customFormat="1" ht="13.5"/>
    <row r="151" s="47" customFormat="1" ht="13.5"/>
    <row r="152" s="47" customFormat="1" ht="13.5"/>
    <row r="153" s="47" customFormat="1" ht="13.5"/>
    <row r="154" s="47" customFormat="1" ht="13.5"/>
    <row r="155" s="47" customFormat="1" ht="13.5"/>
    <row r="156" s="47" customFormat="1" ht="13.5"/>
    <row r="157" s="47" customFormat="1" ht="13.5"/>
  </sheetData>
  <sheetProtection/>
  <mergeCells count="1">
    <mergeCell ref="A1:AM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00390625" style="4" customWidth="1"/>
    <col min="2" max="2" width="6.625" style="4" customWidth="1"/>
    <col min="3" max="3" width="7.875" style="4" customWidth="1"/>
    <col min="4" max="4" width="6.75390625" style="4" customWidth="1"/>
    <col min="5" max="13" width="7.125" style="4" customWidth="1"/>
    <col min="14" max="16384" width="9.00390625" style="4" customWidth="1"/>
  </cols>
  <sheetData>
    <row r="1" spans="1:15" s="250" customFormat="1" ht="17.25" customHeight="1">
      <c r="A1" s="407" t="s">
        <v>117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249"/>
      <c r="O1" s="249"/>
    </row>
    <row r="2" spans="2:15" ht="4.5" customHeight="1">
      <c r="B2" s="182"/>
      <c r="C2" s="182"/>
      <c r="D2" s="182"/>
      <c r="E2" s="190"/>
      <c r="F2" s="505"/>
      <c r="G2" s="505"/>
      <c r="H2" s="190"/>
      <c r="I2" s="182"/>
      <c r="J2" s="182"/>
      <c r="K2" s="182"/>
      <c r="L2" s="182"/>
      <c r="M2" s="182"/>
      <c r="N2" s="1"/>
      <c r="O2" s="1"/>
    </row>
    <row r="3" spans="1:13" s="5" customFormat="1" ht="17.25" customHeight="1">
      <c r="A3" s="409" t="s">
        <v>275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2:13" s="5" customFormat="1" ht="4.5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s="5" customFormat="1" ht="16.5" customHeight="1" thickBot="1">
      <c r="A5" s="16"/>
      <c r="B5" s="151"/>
      <c r="C5" s="151"/>
      <c r="D5" s="151"/>
      <c r="E5" s="151"/>
      <c r="F5" s="151"/>
      <c r="G5" s="151"/>
      <c r="H5" s="151" t="s">
        <v>86</v>
      </c>
      <c r="I5" s="491" t="s">
        <v>26</v>
      </c>
      <c r="J5" s="491"/>
      <c r="K5" s="491"/>
      <c r="L5" s="491"/>
      <c r="M5" s="491"/>
    </row>
    <row r="6" spans="1:15" s="5" customFormat="1" ht="16.5" customHeight="1">
      <c r="A6" s="477" t="s">
        <v>384</v>
      </c>
      <c r="B6" s="429" t="s">
        <v>274</v>
      </c>
      <c r="C6" s="427" t="s">
        <v>118</v>
      </c>
      <c r="D6" s="436"/>
      <c r="E6" s="427" t="s">
        <v>119</v>
      </c>
      <c r="F6" s="433"/>
      <c r="G6" s="433"/>
      <c r="H6" s="433"/>
      <c r="I6" s="433"/>
      <c r="J6" s="436"/>
      <c r="K6" s="427" t="s">
        <v>120</v>
      </c>
      <c r="L6" s="433"/>
      <c r="M6" s="433"/>
      <c r="N6" s="41"/>
      <c r="O6" s="41"/>
    </row>
    <row r="7" spans="1:15" s="5" customFormat="1" ht="16.5" customHeight="1">
      <c r="A7" s="477"/>
      <c r="B7" s="429"/>
      <c r="C7" s="504" t="s">
        <v>273</v>
      </c>
      <c r="D7" s="428" t="s">
        <v>271</v>
      </c>
      <c r="E7" s="504" t="s">
        <v>121</v>
      </c>
      <c r="F7" s="504"/>
      <c r="G7" s="504"/>
      <c r="H7" s="504" t="s">
        <v>122</v>
      </c>
      <c r="I7" s="504"/>
      <c r="J7" s="504"/>
      <c r="K7" s="432" t="s">
        <v>10</v>
      </c>
      <c r="L7" s="504" t="s">
        <v>213</v>
      </c>
      <c r="M7" s="432" t="s">
        <v>272</v>
      </c>
      <c r="N7" s="41"/>
      <c r="O7" s="41"/>
    </row>
    <row r="8" spans="1:15" s="5" customFormat="1" ht="37.5" customHeight="1">
      <c r="A8" s="506"/>
      <c r="B8" s="430"/>
      <c r="C8" s="504"/>
      <c r="D8" s="430"/>
      <c r="E8" s="175" t="s">
        <v>10</v>
      </c>
      <c r="F8" s="175" t="s">
        <v>213</v>
      </c>
      <c r="G8" s="175" t="s">
        <v>272</v>
      </c>
      <c r="H8" s="175" t="s">
        <v>10</v>
      </c>
      <c r="I8" s="175" t="s">
        <v>213</v>
      </c>
      <c r="J8" s="175" t="s">
        <v>272</v>
      </c>
      <c r="K8" s="433"/>
      <c r="L8" s="504"/>
      <c r="M8" s="433"/>
      <c r="N8" s="41"/>
      <c r="O8" s="41"/>
    </row>
    <row r="9" spans="1:13" s="5" customFormat="1" ht="4.5" customHeight="1">
      <c r="A9" s="18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s="5" customFormat="1" ht="15" customHeight="1">
      <c r="A10" s="19" t="s">
        <v>507</v>
      </c>
      <c r="B10" s="38">
        <v>307</v>
      </c>
      <c r="C10" s="38">
        <v>67903</v>
      </c>
      <c r="D10" s="38">
        <v>221</v>
      </c>
      <c r="E10" s="38">
        <v>25035</v>
      </c>
      <c r="F10" s="38">
        <v>22376</v>
      </c>
      <c r="G10" s="38">
        <v>2659</v>
      </c>
      <c r="H10" s="38">
        <v>12635</v>
      </c>
      <c r="I10" s="38">
        <v>6068</v>
      </c>
      <c r="J10" s="38">
        <v>6567</v>
      </c>
      <c r="K10" s="38">
        <v>30233</v>
      </c>
      <c r="L10" s="38">
        <v>15247</v>
      </c>
      <c r="M10" s="38">
        <v>14986</v>
      </c>
    </row>
    <row r="11" spans="1:13" s="5" customFormat="1" ht="15" customHeight="1">
      <c r="A11" s="19">
        <v>26</v>
      </c>
      <c r="B11" s="38">
        <v>306</v>
      </c>
      <c r="C11" s="38">
        <v>61836</v>
      </c>
      <c r="D11" s="38">
        <v>202</v>
      </c>
      <c r="E11" s="38">
        <v>21885</v>
      </c>
      <c r="F11" s="38">
        <v>19080</v>
      </c>
      <c r="G11" s="38">
        <v>2805</v>
      </c>
      <c r="H11" s="38">
        <v>9808</v>
      </c>
      <c r="I11" s="38">
        <v>3068</v>
      </c>
      <c r="J11" s="38">
        <v>6740</v>
      </c>
      <c r="K11" s="38">
        <v>30143</v>
      </c>
      <c r="L11" s="38">
        <v>15097</v>
      </c>
      <c r="M11" s="38">
        <v>15046</v>
      </c>
    </row>
    <row r="12" spans="1:13" s="5" customFormat="1" ht="15" customHeight="1">
      <c r="A12" s="19">
        <v>27</v>
      </c>
      <c r="B12" s="38">
        <v>306</v>
      </c>
      <c r="C12" s="38">
        <v>59438</v>
      </c>
      <c r="D12" s="38">
        <v>194</v>
      </c>
      <c r="E12" s="38">
        <v>22021</v>
      </c>
      <c r="F12" s="38">
        <v>18888</v>
      </c>
      <c r="G12" s="38">
        <v>3133</v>
      </c>
      <c r="H12" s="38">
        <v>10626</v>
      </c>
      <c r="I12" s="38">
        <v>2675</v>
      </c>
      <c r="J12" s="38">
        <v>7951</v>
      </c>
      <c r="K12" s="38">
        <v>26791</v>
      </c>
      <c r="L12" s="38">
        <v>11789</v>
      </c>
      <c r="M12" s="38">
        <v>15002</v>
      </c>
    </row>
    <row r="13" spans="1:13" s="5" customFormat="1" ht="15" customHeight="1">
      <c r="A13" s="19">
        <v>28</v>
      </c>
      <c r="B13" s="38">
        <v>306</v>
      </c>
      <c r="C13" s="38">
        <v>63646</v>
      </c>
      <c r="D13" s="38">
        <v>208</v>
      </c>
      <c r="E13" s="38">
        <v>24430</v>
      </c>
      <c r="F13" s="38">
        <v>21147</v>
      </c>
      <c r="G13" s="38">
        <v>3283</v>
      </c>
      <c r="H13" s="38">
        <v>11304</v>
      </c>
      <c r="I13" s="38">
        <v>3086</v>
      </c>
      <c r="J13" s="38">
        <v>8218</v>
      </c>
      <c r="K13" s="38">
        <v>27912</v>
      </c>
      <c r="L13" s="38">
        <v>12935</v>
      </c>
      <c r="M13" s="38">
        <v>14977</v>
      </c>
    </row>
    <row r="14" spans="1:13" s="1" customFormat="1" ht="15" customHeight="1">
      <c r="A14" s="117">
        <v>29</v>
      </c>
      <c r="B14" s="122">
        <f>SUM(B16:B27)</f>
        <v>311</v>
      </c>
      <c r="C14" s="122">
        <f>SUM(C16:C27)</f>
        <v>110410</v>
      </c>
      <c r="D14" s="122">
        <f>ROUND(C14/B14,0)</f>
        <v>355</v>
      </c>
      <c r="E14" s="122">
        <f aca="true" t="shared" si="0" ref="E14:M14">SUM(E16:E27)</f>
        <v>49532</v>
      </c>
      <c r="F14" s="122">
        <f t="shared" si="0"/>
        <v>45435</v>
      </c>
      <c r="G14" s="122">
        <f t="shared" si="0"/>
        <v>4097</v>
      </c>
      <c r="H14" s="122">
        <f t="shared" si="0"/>
        <v>12481</v>
      </c>
      <c r="I14" s="122">
        <f t="shared" si="0"/>
        <v>4541</v>
      </c>
      <c r="J14" s="122">
        <f t="shared" si="0"/>
        <v>7940</v>
      </c>
      <c r="K14" s="122">
        <f t="shared" si="0"/>
        <v>48397</v>
      </c>
      <c r="L14" s="122">
        <f t="shared" si="0"/>
        <v>25370</v>
      </c>
      <c r="M14" s="122">
        <f t="shared" si="0"/>
        <v>23027</v>
      </c>
    </row>
    <row r="15" spans="1:13" s="5" customFormat="1" ht="11.25" customHeight="1">
      <c r="A15" s="19"/>
      <c r="B15" s="156"/>
      <c r="C15" s="156"/>
      <c r="D15" s="122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1:13" s="5" customFormat="1" ht="15" customHeight="1">
      <c r="A16" s="39" t="s">
        <v>517</v>
      </c>
      <c r="B16" s="156">
        <v>26</v>
      </c>
      <c r="C16" s="156">
        <f>E16+H16+K16</f>
        <v>4852</v>
      </c>
      <c r="D16" s="38">
        <f>ROUND(C16/B16,0)</f>
        <v>187</v>
      </c>
      <c r="E16" s="38">
        <f>F16+G16</f>
        <v>2020</v>
      </c>
      <c r="F16" s="38">
        <v>1622</v>
      </c>
      <c r="G16" s="156">
        <v>398</v>
      </c>
      <c r="H16" s="38">
        <f>I16+J16</f>
        <v>392</v>
      </c>
      <c r="I16" s="156">
        <v>237</v>
      </c>
      <c r="J16" s="156">
        <v>155</v>
      </c>
      <c r="K16" s="38">
        <f>L16+M16</f>
        <v>2440</v>
      </c>
      <c r="L16" s="156">
        <v>821</v>
      </c>
      <c r="M16" s="156">
        <v>1619</v>
      </c>
    </row>
    <row r="17" spans="1:13" s="5" customFormat="1" ht="15" customHeight="1">
      <c r="A17" s="39" t="s">
        <v>453</v>
      </c>
      <c r="B17" s="156">
        <v>27</v>
      </c>
      <c r="C17" s="156">
        <f aca="true" t="shared" si="1" ref="C17:C27">E17+H17+K17</f>
        <v>6016</v>
      </c>
      <c r="D17" s="38">
        <f aca="true" t="shared" si="2" ref="D17:D27">ROUND(C17/B17,0)</f>
        <v>223</v>
      </c>
      <c r="E17" s="38">
        <f aca="true" t="shared" si="3" ref="E17:E27">F17+G17</f>
        <v>2721</v>
      </c>
      <c r="F17" s="38">
        <v>2273</v>
      </c>
      <c r="G17" s="156">
        <v>448</v>
      </c>
      <c r="H17" s="38">
        <f aca="true" t="shared" si="4" ref="H17:H27">I17+J17</f>
        <v>597</v>
      </c>
      <c r="I17" s="156">
        <v>231</v>
      </c>
      <c r="J17" s="156">
        <v>366</v>
      </c>
      <c r="K17" s="38">
        <f aca="true" t="shared" si="5" ref="K17:K27">L17+M17</f>
        <v>2698</v>
      </c>
      <c r="L17" s="156">
        <v>1031</v>
      </c>
      <c r="M17" s="156">
        <v>1667</v>
      </c>
    </row>
    <row r="18" spans="1:13" s="5" customFormat="1" ht="15" customHeight="1">
      <c r="A18" s="39" t="s">
        <v>374</v>
      </c>
      <c r="B18" s="156">
        <v>26</v>
      </c>
      <c r="C18" s="156">
        <f t="shared" si="1"/>
        <v>3580</v>
      </c>
      <c r="D18" s="38">
        <f t="shared" si="2"/>
        <v>138</v>
      </c>
      <c r="E18" s="38">
        <f t="shared" si="3"/>
        <v>1497</v>
      </c>
      <c r="F18" s="38">
        <v>1436</v>
      </c>
      <c r="G18" s="156">
        <v>61</v>
      </c>
      <c r="H18" s="38">
        <f t="shared" si="4"/>
        <v>638</v>
      </c>
      <c r="I18" s="156">
        <v>452</v>
      </c>
      <c r="J18" s="156">
        <v>186</v>
      </c>
      <c r="K18" s="38">
        <f t="shared" si="5"/>
        <v>1445</v>
      </c>
      <c r="L18" s="156">
        <v>772</v>
      </c>
      <c r="M18" s="156">
        <v>673</v>
      </c>
    </row>
    <row r="19" spans="1:13" s="5" customFormat="1" ht="15" customHeight="1">
      <c r="A19" s="39" t="s">
        <v>375</v>
      </c>
      <c r="B19" s="156">
        <v>27</v>
      </c>
      <c r="C19" s="156">
        <f t="shared" si="1"/>
        <v>6259</v>
      </c>
      <c r="D19" s="38">
        <f t="shared" si="2"/>
        <v>232</v>
      </c>
      <c r="E19" s="38">
        <f t="shared" si="3"/>
        <v>3580</v>
      </c>
      <c r="F19" s="38">
        <v>3247</v>
      </c>
      <c r="G19" s="156">
        <v>333</v>
      </c>
      <c r="H19" s="38">
        <f t="shared" si="4"/>
        <v>473</v>
      </c>
      <c r="I19" s="156">
        <v>375</v>
      </c>
      <c r="J19" s="156">
        <v>98</v>
      </c>
      <c r="K19" s="38">
        <f t="shared" si="5"/>
        <v>2206</v>
      </c>
      <c r="L19" s="156">
        <v>1564</v>
      </c>
      <c r="M19" s="156">
        <v>642</v>
      </c>
    </row>
    <row r="20" spans="1:13" s="5" customFormat="1" ht="15" customHeight="1">
      <c r="A20" s="39" t="s">
        <v>376</v>
      </c>
      <c r="B20" s="156">
        <v>28</v>
      </c>
      <c r="C20" s="156">
        <f t="shared" si="1"/>
        <v>10807</v>
      </c>
      <c r="D20" s="38">
        <f t="shared" si="2"/>
        <v>386</v>
      </c>
      <c r="E20" s="38">
        <f t="shared" si="3"/>
        <v>6700</v>
      </c>
      <c r="F20" s="38">
        <v>5778</v>
      </c>
      <c r="G20" s="156">
        <v>922</v>
      </c>
      <c r="H20" s="38">
        <f t="shared" si="4"/>
        <v>526</v>
      </c>
      <c r="I20" s="156">
        <v>435</v>
      </c>
      <c r="J20" s="156">
        <v>91</v>
      </c>
      <c r="K20" s="38">
        <f t="shared" si="5"/>
        <v>3581</v>
      </c>
      <c r="L20" s="156">
        <v>2596</v>
      </c>
      <c r="M20" s="156">
        <v>985</v>
      </c>
    </row>
    <row r="21" spans="1:13" s="5" customFormat="1" ht="15" customHeight="1">
      <c r="A21" s="39" t="s">
        <v>377</v>
      </c>
      <c r="B21" s="156">
        <v>23</v>
      </c>
      <c r="C21" s="156">
        <f t="shared" si="1"/>
        <v>2581</v>
      </c>
      <c r="D21" s="38">
        <f t="shared" si="2"/>
        <v>112</v>
      </c>
      <c r="E21" s="38">
        <f t="shared" si="3"/>
        <v>1333</v>
      </c>
      <c r="F21" s="38">
        <v>1241</v>
      </c>
      <c r="G21" s="156">
        <v>92</v>
      </c>
      <c r="H21" s="38">
        <f t="shared" si="4"/>
        <v>387</v>
      </c>
      <c r="I21" s="156">
        <v>186</v>
      </c>
      <c r="J21" s="156">
        <v>201</v>
      </c>
      <c r="K21" s="38">
        <f t="shared" si="5"/>
        <v>861</v>
      </c>
      <c r="L21" s="156">
        <v>341</v>
      </c>
      <c r="M21" s="156">
        <v>520</v>
      </c>
    </row>
    <row r="22" spans="1:13" s="5" customFormat="1" ht="15" customHeight="1">
      <c r="A22" s="39" t="s">
        <v>454</v>
      </c>
      <c r="B22" s="156">
        <v>30</v>
      </c>
      <c r="C22" s="156">
        <f t="shared" si="1"/>
        <v>20479</v>
      </c>
      <c r="D22" s="38">
        <f t="shared" si="2"/>
        <v>683</v>
      </c>
      <c r="E22" s="38">
        <f t="shared" si="3"/>
        <v>9176</v>
      </c>
      <c r="F22" s="38">
        <v>8928</v>
      </c>
      <c r="G22" s="156">
        <v>248</v>
      </c>
      <c r="H22" s="38">
        <f t="shared" si="4"/>
        <v>2291</v>
      </c>
      <c r="I22" s="156">
        <v>978</v>
      </c>
      <c r="J22" s="156">
        <v>1313</v>
      </c>
      <c r="K22" s="38">
        <f t="shared" si="5"/>
        <v>9012</v>
      </c>
      <c r="L22" s="156">
        <v>5990</v>
      </c>
      <c r="M22" s="156">
        <v>3022</v>
      </c>
    </row>
    <row r="23" spans="1:13" s="5" customFormat="1" ht="15" customHeight="1">
      <c r="A23" s="39" t="s">
        <v>378</v>
      </c>
      <c r="B23" s="177">
        <v>25</v>
      </c>
      <c r="C23" s="156">
        <f t="shared" si="1"/>
        <v>31399</v>
      </c>
      <c r="D23" s="38">
        <f t="shared" si="2"/>
        <v>1256</v>
      </c>
      <c r="E23" s="38">
        <f t="shared" si="3"/>
        <v>15617</v>
      </c>
      <c r="F23" s="38">
        <v>15141</v>
      </c>
      <c r="G23" s="177">
        <v>476</v>
      </c>
      <c r="H23" s="38">
        <f t="shared" si="4"/>
        <v>1502</v>
      </c>
      <c r="I23" s="177">
        <v>1256</v>
      </c>
      <c r="J23" s="177">
        <v>246</v>
      </c>
      <c r="K23" s="38">
        <f t="shared" si="5"/>
        <v>14280</v>
      </c>
      <c r="L23" s="177">
        <v>8829</v>
      </c>
      <c r="M23" s="177">
        <v>5451</v>
      </c>
    </row>
    <row r="24" spans="1:13" s="5" customFormat="1" ht="15" customHeight="1">
      <c r="A24" s="39" t="s">
        <v>379</v>
      </c>
      <c r="B24" s="177">
        <v>25</v>
      </c>
      <c r="C24" s="156">
        <f t="shared" si="1"/>
        <v>3590</v>
      </c>
      <c r="D24" s="38">
        <f t="shared" si="2"/>
        <v>144</v>
      </c>
      <c r="E24" s="38">
        <f t="shared" si="3"/>
        <v>1092</v>
      </c>
      <c r="F24" s="38">
        <v>1001</v>
      </c>
      <c r="G24" s="177">
        <v>91</v>
      </c>
      <c r="H24" s="38">
        <f t="shared" si="4"/>
        <v>1086</v>
      </c>
      <c r="I24" s="177">
        <v>71</v>
      </c>
      <c r="J24" s="177">
        <v>1015</v>
      </c>
      <c r="K24" s="38">
        <f t="shared" si="5"/>
        <v>1412</v>
      </c>
      <c r="L24" s="177">
        <v>535</v>
      </c>
      <c r="M24" s="177">
        <v>877</v>
      </c>
    </row>
    <row r="25" spans="1:13" s="5" customFormat="1" ht="15" customHeight="1">
      <c r="A25" s="39" t="s">
        <v>518</v>
      </c>
      <c r="B25" s="177">
        <v>24</v>
      </c>
      <c r="C25" s="156">
        <f t="shared" si="1"/>
        <v>7121</v>
      </c>
      <c r="D25" s="38">
        <f t="shared" si="2"/>
        <v>297</v>
      </c>
      <c r="E25" s="38">
        <f t="shared" si="3"/>
        <v>1589</v>
      </c>
      <c r="F25" s="38">
        <v>1320</v>
      </c>
      <c r="G25" s="177">
        <v>269</v>
      </c>
      <c r="H25" s="38">
        <f t="shared" si="4"/>
        <v>2426</v>
      </c>
      <c r="I25" s="177">
        <v>72</v>
      </c>
      <c r="J25" s="177">
        <v>2354</v>
      </c>
      <c r="K25" s="38">
        <f t="shared" si="5"/>
        <v>3106</v>
      </c>
      <c r="L25" s="177">
        <v>912</v>
      </c>
      <c r="M25" s="177">
        <v>2194</v>
      </c>
    </row>
    <row r="26" spans="1:13" s="5" customFormat="1" ht="15" customHeight="1">
      <c r="A26" s="39" t="s">
        <v>455</v>
      </c>
      <c r="B26" s="177">
        <v>24</v>
      </c>
      <c r="C26" s="156">
        <f t="shared" si="1"/>
        <v>8635</v>
      </c>
      <c r="D26" s="38">
        <f t="shared" si="2"/>
        <v>360</v>
      </c>
      <c r="E26" s="38">
        <f t="shared" si="3"/>
        <v>1987</v>
      </c>
      <c r="F26" s="38">
        <v>1662</v>
      </c>
      <c r="G26" s="177">
        <v>325</v>
      </c>
      <c r="H26" s="38">
        <f t="shared" si="4"/>
        <v>1839</v>
      </c>
      <c r="I26" s="177">
        <v>95</v>
      </c>
      <c r="J26" s="177">
        <v>1744</v>
      </c>
      <c r="K26" s="38">
        <f t="shared" si="5"/>
        <v>4809</v>
      </c>
      <c r="L26" s="177">
        <v>1183</v>
      </c>
      <c r="M26" s="177">
        <v>3626</v>
      </c>
    </row>
    <row r="27" spans="1:13" s="5" customFormat="1" ht="15" customHeight="1">
      <c r="A27" s="39" t="s">
        <v>456</v>
      </c>
      <c r="B27" s="156">
        <v>26</v>
      </c>
      <c r="C27" s="156">
        <f t="shared" si="1"/>
        <v>5091</v>
      </c>
      <c r="D27" s="38">
        <f t="shared" si="2"/>
        <v>196</v>
      </c>
      <c r="E27" s="38">
        <f t="shared" si="3"/>
        <v>2220</v>
      </c>
      <c r="F27" s="38">
        <v>1786</v>
      </c>
      <c r="G27" s="156">
        <v>434</v>
      </c>
      <c r="H27" s="38">
        <f t="shared" si="4"/>
        <v>324</v>
      </c>
      <c r="I27" s="156">
        <v>153</v>
      </c>
      <c r="J27" s="156">
        <v>171</v>
      </c>
      <c r="K27" s="38">
        <f t="shared" si="5"/>
        <v>2547</v>
      </c>
      <c r="L27" s="156">
        <v>796</v>
      </c>
      <c r="M27" s="156">
        <v>1751</v>
      </c>
    </row>
    <row r="28" spans="1:13" s="5" customFormat="1" ht="4.5" customHeight="1" thickBot="1">
      <c r="A28" s="2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s="5" customFormat="1" ht="15" customHeight="1">
      <c r="A29" s="5" t="s">
        <v>346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="327" customFormat="1" ht="13.5">
      <c r="A30" s="5" t="s">
        <v>505</v>
      </c>
    </row>
  </sheetData>
  <sheetProtection/>
  <mergeCells count="16">
    <mergeCell ref="A1:M1"/>
    <mergeCell ref="F2:G2"/>
    <mergeCell ref="A3:M3"/>
    <mergeCell ref="I5:M5"/>
    <mergeCell ref="A6:A8"/>
    <mergeCell ref="B6:B8"/>
    <mergeCell ref="C6:D6"/>
    <mergeCell ref="E6:J6"/>
    <mergeCell ref="K6:M6"/>
    <mergeCell ref="C7:C8"/>
    <mergeCell ref="D7:D8"/>
    <mergeCell ref="E7:G7"/>
    <mergeCell ref="H7:J7"/>
    <mergeCell ref="K7:K8"/>
    <mergeCell ref="L7:L8"/>
    <mergeCell ref="M7:M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00390625" style="4" customWidth="1"/>
    <col min="2" max="2" width="6.625" style="4" customWidth="1"/>
    <col min="3" max="3" width="7.875" style="4" customWidth="1"/>
    <col min="4" max="4" width="6.75390625" style="4" customWidth="1"/>
    <col min="5" max="13" width="7.125" style="4" customWidth="1"/>
    <col min="14" max="16384" width="9.00390625" style="4" customWidth="1"/>
  </cols>
  <sheetData>
    <row r="1" spans="1:13" s="5" customFormat="1" ht="17.25">
      <c r="A1" s="409" t="s">
        <v>504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s="5" customFormat="1" ht="4.5" customHeight="1">
      <c r="A2" s="33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5" customFormat="1" ht="16.5" customHeight="1" thickBot="1">
      <c r="A3" s="25"/>
      <c r="B3" s="151"/>
      <c r="C3" s="151"/>
      <c r="D3" s="151"/>
      <c r="E3" s="151"/>
      <c r="F3" s="151"/>
      <c r="G3" s="151"/>
      <c r="H3" s="151" t="s">
        <v>482</v>
      </c>
      <c r="I3" s="491" t="s">
        <v>26</v>
      </c>
      <c r="J3" s="491"/>
      <c r="K3" s="491"/>
      <c r="L3" s="491"/>
      <c r="M3" s="491"/>
    </row>
    <row r="4" spans="1:13" s="5" customFormat="1" ht="16.5" customHeight="1">
      <c r="A4" s="477" t="s">
        <v>371</v>
      </c>
      <c r="B4" s="429" t="s">
        <v>274</v>
      </c>
      <c r="C4" s="427" t="s">
        <v>118</v>
      </c>
      <c r="D4" s="436"/>
      <c r="E4" s="427" t="s">
        <v>119</v>
      </c>
      <c r="F4" s="433"/>
      <c r="G4" s="433"/>
      <c r="H4" s="433"/>
      <c r="I4" s="433"/>
      <c r="J4" s="436"/>
      <c r="K4" s="427" t="s">
        <v>120</v>
      </c>
      <c r="L4" s="433"/>
      <c r="M4" s="433"/>
    </row>
    <row r="5" spans="1:13" s="5" customFormat="1" ht="16.5" customHeight="1">
      <c r="A5" s="477"/>
      <c r="B5" s="429"/>
      <c r="C5" s="504" t="s">
        <v>273</v>
      </c>
      <c r="D5" s="428" t="s">
        <v>271</v>
      </c>
      <c r="E5" s="504" t="s">
        <v>121</v>
      </c>
      <c r="F5" s="504"/>
      <c r="G5" s="504"/>
      <c r="H5" s="504" t="s">
        <v>122</v>
      </c>
      <c r="I5" s="504"/>
      <c r="J5" s="504"/>
      <c r="K5" s="432" t="s">
        <v>10</v>
      </c>
      <c r="L5" s="504" t="s">
        <v>213</v>
      </c>
      <c r="M5" s="432" t="s">
        <v>272</v>
      </c>
    </row>
    <row r="6" spans="1:17" s="5" customFormat="1" ht="37.5" customHeight="1">
      <c r="A6" s="506"/>
      <c r="B6" s="430"/>
      <c r="C6" s="504"/>
      <c r="D6" s="430"/>
      <c r="E6" s="175" t="s">
        <v>10</v>
      </c>
      <c r="F6" s="175" t="s">
        <v>213</v>
      </c>
      <c r="G6" s="175" t="s">
        <v>272</v>
      </c>
      <c r="H6" s="175" t="s">
        <v>10</v>
      </c>
      <c r="I6" s="175" t="s">
        <v>213</v>
      </c>
      <c r="J6" s="175" t="s">
        <v>272</v>
      </c>
      <c r="K6" s="433"/>
      <c r="L6" s="504"/>
      <c r="M6" s="433"/>
      <c r="Q6" s="4"/>
    </row>
    <row r="7" spans="1:17" s="5" customFormat="1" ht="5.25" customHeight="1">
      <c r="A7" s="70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Q7" s="4"/>
    </row>
    <row r="8" spans="1:13" s="5" customFormat="1" ht="15" customHeight="1">
      <c r="A8" s="19" t="s">
        <v>507</v>
      </c>
      <c r="B8" s="156">
        <v>307</v>
      </c>
      <c r="C8" s="156">
        <v>13539</v>
      </c>
      <c r="D8" s="156">
        <v>44</v>
      </c>
      <c r="E8" s="156">
        <v>3176</v>
      </c>
      <c r="F8" s="156">
        <v>3089</v>
      </c>
      <c r="G8" s="156">
        <v>87</v>
      </c>
      <c r="H8" s="156">
        <v>535</v>
      </c>
      <c r="I8" s="156">
        <v>494</v>
      </c>
      <c r="J8" s="156">
        <v>41</v>
      </c>
      <c r="K8" s="156">
        <v>9828</v>
      </c>
      <c r="L8" s="156">
        <v>6561</v>
      </c>
      <c r="M8" s="156">
        <v>3267</v>
      </c>
    </row>
    <row r="9" spans="1:13" s="5" customFormat="1" ht="15" customHeight="1">
      <c r="A9" s="19">
        <v>26</v>
      </c>
      <c r="B9" s="156">
        <v>306</v>
      </c>
      <c r="C9" s="156">
        <v>13749</v>
      </c>
      <c r="D9" s="156">
        <v>45</v>
      </c>
      <c r="E9" s="156">
        <v>2724</v>
      </c>
      <c r="F9" s="156">
        <v>2678</v>
      </c>
      <c r="G9" s="156">
        <v>46</v>
      </c>
      <c r="H9" s="156">
        <v>361</v>
      </c>
      <c r="I9" s="156">
        <v>334</v>
      </c>
      <c r="J9" s="156">
        <v>27</v>
      </c>
      <c r="K9" s="156">
        <v>10664</v>
      </c>
      <c r="L9" s="156">
        <v>9077</v>
      </c>
      <c r="M9" s="156">
        <v>1587</v>
      </c>
    </row>
    <row r="10" spans="1:13" s="5" customFormat="1" ht="15" customHeight="1">
      <c r="A10" s="19">
        <v>27</v>
      </c>
      <c r="B10" s="156">
        <v>306</v>
      </c>
      <c r="C10" s="156">
        <v>11554</v>
      </c>
      <c r="D10" s="156">
        <v>38</v>
      </c>
      <c r="E10" s="156">
        <v>2796</v>
      </c>
      <c r="F10" s="156">
        <v>2740</v>
      </c>
      <c r="G10" s="156">
        <v>56</v>
      </c>
      <c r="H10" s="156">
        <v>394</v>
      </c>
      <c r="I10" s="156">
        <v>339</v>
      </c>
      <c r="J10" s="156">
        <v>55</v>
      </c>
      <c r="K10" s="156">
        <v>8364</v>
      </c>
      <c r="L10" s="156">
        <v>6603</v>
      </c>
      <c r="M10" s="156">
        <v>1761</v>
      </c>
    </row>
    <row r="11" spans="1:13" s="5" customFormat="1" ht="15" customHeight="1">
      <c r="A11" s="19">
        <v>28</v>
      </c>
      <c r="B11" s="156">
        <v>306</v>
      </c>
      <c r="C11" s="156">
        <v>9326</v>
      </c>
      <c r="D11" s="156">
        <v>30</v>
      </c>
      <c r="E11" s="156">
        <v>2266</v>
      </c>
      <c r="F11" s="156">
        <v>2230</v>
      </c>
      <c r="G11" s="156">
        <v>36</v>
      </c>
      <c r="H11" s="156">
        <v>316</v>
      </c>
      <c r="I11" s="156">
        <v>259</v>
      </c>
      <c r="J11" s="156">
        <v>57</v>
      </c>
      <c r="K11" s="156">
        <v>6744</v>
      </c>
      <c r="L11" s="156">
        <v>5241</v>
      </c>
      <c r="M11" s="156">
        <v>1503</v>
      </c>
    </row>
    <row r="12" spans="1:14" ht="15" customHeight="1">
      <c r="A12" s="117">
        <v>29</v>
      </c>
      <c r="B12" s="182">
        <f>SUM(B14:B25)</f>
        <v>314</v>
      </c>
      <c r="C12" s="182">
        <f>E12+H12+K12</f>
        <v>9860</v>
      </c>
      <c r="D12" s="182">
        <f>ROUND(C12/B12,0)</f>
        <v>31</v>
      </c>
      <c r="E12" s="182">
        <f>F12+G12</f>
        <v>1999</v>
      </c>
      <c r="F12" s="182">
        <f>SUM(F14:F25)</f>
        <v>1964</v>
      </c>
      <c r="G12" s="182">
        <f>SUM(G14:G25)</f>
        <v>35</v>
      </c>
      <c r="H12" s="182">
        <f>I12+J12</f>
        <v>492</v>
      </c>
      <c r="I12" s="182">
        <f>SUM(I14:I25)</f>
        <v>219</v>
      </c>
      <c r="J12" s="182">
        <f>SUM(J14:J25)</f>
        <v>273</v>
      </c>
      <c r="K12" s="182">
        <f>L12+M12</f>
        <v>7369</v>
      </c>
      <c r="L12" s="182">
        <f>SUM(L14:L25)</f>
        <v>6223</v>
      </c>
      <c r="M12" s="182">
        <f>SUM(M14:M25)</f>
        <v>1146</v>
      </c>
      <c r="N12" s="327"/>
    </row>
    <row r="13" spans="1:14" ht="11.25" customHeight="1">
      <c r="A13" s="19"/>
      <c r="B13" s="156"/>
      <c r="C13" s="156"/>
      <c r="D13" s="182"/>
      <c r="E13" s="156"/>
      <c r="F13" s="156"/>
      <c r="G13" s="156"/>
      <c r="H13" s="156"/>
      <c r="I13" s="156"/>
      <c r="J13" s="156"/>
      <c r="K13" s="156"/>
      <c r="L13" s="156"/>
      <c r="M13" s="156"/>
      <c r="N13" s="327"/>
    </row>
    <row r="14" spans="1:13" s="5" customFormat="1" ht="15" customHeight="1">
      <c r="A14" s="39" t="s">
        <v>517</v>
      </c>
      <c r="B14" s="292">
        <v>26</v>
      </c>
      <c r="C14" s="306">
        <f>E14+H14+K14</f>
        <v>709</v>
      </c>
      <c r="D14" s="292">
        <f aca="true" t="shared" si="0" ref="D14:D25">ROUND(C14/B14,0)</f>
        <v>27</v>
      </c>
      <c r="E14" s="306">
        <f>F14+G14</f>
        <v>181</v>
      </c>
      <c r="F14" s="292">
        <v>181</v>
      </c>
      <c r="G14" s="292"/>
      <c r="H14" s="306">
        <f>I14+J14</f>
        <v>18</v>
      </c>
      <c r="I14" s="292">
        <v>18</v>
      </c>
      <c r="J14" s="357"/>
      <c r="K14" s="306">
        <f>L14+M14</f>
        <v>510</v>
      </c>
      <c r="L14" s="292">
        <v>480</v>
      </c>
      <c r="M14" s="292">
        <v>30</v>
      </c>
    </row>
    <row r="15" spans="1:13" s="5" customFormat="1" ht="15" customHeight="1">
      <c r="A15" s="39" t="s">
        <v>453</v>
      </c>
      <c r="B15" s="292">
        <v>27</v>
      </c>
      <c r="C15" s="306">
        <f aca="true" t="shared" si="1" ref="C15:C25">E15+H15+K15</f>
        <v>1166</v>
      </c>
      <c r="D15" s="292">
        <f t="shared" si="0"/>
        <v>43</v>
      </c>
      <c r="E15" s="306">
        <f aca="true" t="shared" si="2" ref="E15:E25">F15+G15</f>
        <v>226</v>
      </c>
      <c r="F15" s="292">
        <v>221</v>
      </c>
      <c r="G15" s="292">
        <v>5</v>
      </c>
      <c r="H15" s="306">
        <f aca="true" t="shared" si="3" ref="H15:H25">I15+J15</f>
        <v>12</v>
      </c>
      <c r="I15" s="292">
        <v>12</v>
      </c>
      <c r="J15" s="357"/>
      <c r="K15" s="306">
        <f aca="true" t="shared" si="4" ref="K15:K25">L15+M15</f>
        <v>928</v>
      </c>
      <c r="L15" s="292">
        <v>683</v>
      </c>
      <c r="M15" s="292">
        <v>245</v>
      </c>
    </row>
    <row r="16" spans="1:13" s="5" customFormat="1" ht="15" customHeight="1">
      <c r="A16" s="39" t="s">
        <v>374</v>
      </c>
      <c r="B16" s="292">
        <v>26</v>
      </c>
      <c r="C16" s="306">
        <f t="shared" si="1"/>
        <v>851</v>
      </c>
      <c r="D16" s="292">
        <f t="shared" si="0"/>
        <v>33</v>
      </c>
      <c r="E16" s="306">
        <f t="shared" si="2"/>
        <v>210</v>
      </c>
      <c r="F16" s="292">
        <v>210</v>
      </c>
      <c r="G16" s="292"/>
      <c r="H16" s="306">
        <f t="shared" si="3"/>
        <v>17</v>
      </c>
      <c r="I16" s="292">
        <v>17</v>
      </c>
      <c r="J16" s="357"/>
      <c r="K16" s="306">
        <f t="shared" si="4"/>
        <v>624</v>
      </c>
      <c r="L16" s="292">
        <v>604</v>
      </c>
      <c r="M16" s="292">
        <v>20</v>
      </c>
    </row>
    <row r="17" spans="1:18" s="5" customFormat="1" ht="15" customHeight="1">
      <c r="A17" s="39" t="s">
        <v>375</v>
      </c>
      <c r="B17" s="292">
        <v>27</v>
      </c>
      <c r="C17" s="306">
        <f t="shared" si="1"/>
        <v>831</v>
      </c>
      <c r="D17" s="292">
        <f t="shared" si="0"/>
        <v>31</v>
      </c>
      <c r="E17" s="306">
        <f t="shared" si="2"/>
        <v>225</v>
      </c>
      <c r="F17" s="292">
        <v>223</v>
      </c>
      <c r="G17" s="292">
        <v>2</v>
      </c>
      <c r="H17" s="306">
        <f t="shared" si="3"/>
        <v>18</v>
      </c>
      <c r="I17" s="292">
        <v>18</v>
      </c>
      <c r="J17" s="357"/>
      <c r="K17" s="306">
        <f t="shared" si="4"/>
        <v>588</v>
      </c>
      <c r="L17" s="292">
        <v>557</v>
      </c>
      <c r="M17" s="292">
        <v>31</v>
      </c>
      <c r="R17" s="38"/>
    </row>
    <row r="18" spans="1:13" s="5" customFormat="1" ht="15" customHeight="1">
      <c r="A18" s="39" t="s">
        <v>376</v>
      </c>
      <c r="B18" s="292">
        <v>28</v>
      </c>
      <c r="C18" s="306">
        <f t="shared" si="1"/>
        <v>874</v>
      </c>
      <c r="D18" s="292">
        <f t="shared" si="0"/>
        <v>31</v>
      </c>
      <c r="E18" s="306">
        <f t="shared" si="2"/>
        <v>226</v>
      </c>
      <c r="F18" s="292">
        <v>214</v>
      </c>
      <c r="G18" s="292">
        <v>12</v>
      </c>
      <c r="H18" s="306">
        <f t="shared" si="3"/>
        <v>27</v>
      </c>
      <c r="I18" s="292">
        <v>27</v>
      </c>
      <c r="J18" s="357"/>
      <c r="K18" s="306">
        <f t="shared" si="4"/>
        <v>621</v>
      </c>
      <c r="L18" s="292">
        <v>572</v>
      </c>
      <c r="M18" s="292">
        <v>49</v>
      </c>
    </row>
    <row r="19" spans="1:13" s="5" customFormat="1" ht="15" customHeight="1">
      <c r="A19" s="39" t="s">
        <v>377</v>
      </c>
      <c r="B19" s="292">
        <v>26</v>
      </c>
      <c r="C19" s="306">
        <f t="shared" si="1"/>
        <v>731</v>
      </c>
      <c r="D19" s="292">
        <f t="shared" si="0"/>
        <v>28</v>
      </c>
      <c r="E19" s="306">
        <f t="shared" si="2"/>
        <v>165</v>
      </c>
      <c r="F19" s="292">
        <v>164</v>
      </c>
      <c r="G19" s="292">
        <v>1</v>
      </c>
      <c r="H19" s="306">
        <f t="shared" si="3"/>
        <v>69</v>
      </c>
      <c r="I19" s="292">
        <v>32</v>
      </c>
      <c r="J19" s="357">
        <v>37</v>
      </c>
      <c r="K19" s="306">
        <f t="shared" si="4"/>
        <v>497</v>
      </c>
      <c r="L19" s="292">
        <v>479</v>
      </c>
      <c r="M19" s="292">
        <v>18</v>
      </c>
    </row>
    <row r="20" spans="1:13" s="5" customFormat="1" ht="15" customHeight="1">
      <c r="A20" s="39" t="s">
        <v>454</v>
      </c>
      <c r="B20" s="292">
        <v>29</v>
      </c>
      <c r="C20" s="306">
        <f t="shared" si="1"/>
        <v>827</v>
      </c>
      <c r="D20" s="292">
        <f t="shared" si="0"/>
        <v>29</v>
      </c>
      <c r="E20" s="306">
        <f t="shared" si="2"/>
        <v>171</v>
      </c>
      <c r="F20" s="292">
        <v>167</v>
      </c>
      <c r="G20" s="292">
        <v>4</v>
      </c>
      <c r="H20" s="306">
        <f t="shared" si="3"/>
        <v>21</v>
      </c>
      <c r="I20" s="292">
        <v>21</v>
      </c>
      <c r="J20" s="357"/>
      <c r="K20" s="306">
        <f t="shared" si="4"/>
        <v>635</v>
      </c>
      <c r="L20" s="292">
        <v>577</v>
      </c>
      <c r="M20" s="292">
        <v>58</v>
      </c>
    </row>
    <row r="21" spans="1:13" s="5" customFormat="1" ht="15" customHeight="1">
      <c r="A21" s="39" t="s">
        <v>378</v>
      </c>
      <c r="B21" s="292">
        <v>28</v>
      </c>
      <c r="C21" s="306">
        <f t="shared" si="1"/>
        <v>1251</v>
      </c>
      <c r="D21" s="292">
        <f t="shared" si="0"/>
        <v>45</v>
      </c>
      <c r="E21" s="306">
        <f t="shared" si="2"/>
        <v>239</v>
      </c>
      <c r="F21" s="292">
        <v>234</v>
      </c>
      <c r="G21" s="357">
        <v>5</v>
      </c>
      <c r="H21" s="306">
        <f t="shared" si="3"/>
        <v>32</v>
      </c>
      <c r="I21" s="292">
        <v>12</v>
      </c>
      <c r="J21" s="357">
        <v>20</v>
      </c>
      <c r="K21" s="306">
        <f t="shared" si="4"/>
        <v>980</v>
      </c>
      <c r="L21" s="292">
        <v>958</v>
      </c>
      <c r="M21" s="292">
        <v>22</v>
      </c>
    </row>
    <row r="22" spans="1:13" s="5" customFormat="1" ht="15" customHeight="1">
      <c r="A22" s="39" t="s">
        <v>379</v>
      </c>
      <c r="B22" s="292">
        <v>23</v>
      </c>
      <c r="C22" s="306">
        <f t="shared" si="1"/>
        <v>636</v>
      </c>
      <c r="D22" s="292">
        <f t="shared" si="0"/>
        <v>28</v>
      </c>
      <c r="E22" s="306">
        <f t="shared" si="2"/>
        <v>109</v>
      </c>
      <c r="F22" s="292">
        <v>108</v>
      </c>
      <c r="G22" s="292">
        <v>1</v>
      </c>
      <c r="H22" s="306">
        <f t="shared" si="3"/>
        <v>48</v>
      </c>
      <c r="I22" s="292">
        <v>48</v>
      </c>
      <c r="J22" s="357"/>
      <c r="K22" s="306">
        <f t="shared" si="4"/>
        <v>479</v>
      </c>
      <c r="L22" s="292">
        <v>353</v>
      </c>
      <c r="M22" s="292">
        <v>126</v>
      </c>
    </row>
    <row r="23" spans="1:13" s="5" customFormat="1" ht="15" customHeight="1">
      <c r="A23" s="39" t="s">
        <v>519</v>
      </c>
      <c r="B23" s="292">
        <v>24</v>
      </c>
      <c r="C23" s="306">
        <f t="shared" si="1"/>
        <v>661</v>
      </c>
      <c r="D23" s="292">
        <f t="shared" si="0"/>
        <v>28</v>
      </c>
      <c r="E23" s="306">
        <f t="shared" si="2"/>
        <v>65</v>
      </c>
      <c r="F23" s="292">
        <v>64</v>
      </c>
      <c r="G23" s="357">
        <v>1</v>
      </c>
      <c r="H23" s="306">
        <f t="shared" si="3"/>
        <v>136</v>
      </c>
      <c r="I23" s="292">
        <v>6</v>
      </c>
      <c r="J23" s="357">
        <v>130</v>
      </c>
      <c r="K23" s="306">
        <f t="shared" si="4"/>
        <v>460</v>
      </c>
      <c r="L23" s="292">
        <v>202</v>
      </c>
      <c r="M23" s="292">
        <v>258</v>
      </c>
    </row>
    <row r="24" spans="1:13" s="5" customFormat="1" ht="15" customHeight="1">
      <c r="A24" s="39" t="s">
        <v>455</v>
      </c>
      <c r="B24" s="292">
        <v>24</v>
      </c>
      <c r="C24" s="306">
        <f t="shared" si="1"/>
        <v>599</v>
      </c>
      <c r="D24" s="292">
        <f t="shared" si="0"/>
        <v>25</v>
      </c>
      <c r="E24" s="306">
        <f t="shared" si="2"/>
        <v>51</v>
      </c>
      <c r="F24" s="292">
        <v>51</v>
      </c>
      <c r="G24" s="357"/>
      <c r="H24" s="306">
        <f t="shared" si="3"/>
        <v>55</v>
      </c>
      <c r="I24" s="292">
        <v>6</v>
      </c>
      <c r="J24" s="357">
        <v>49</v>
      </c>
      <c r="K24" s="306">
        <f t="shared" si="4"/>
        <v>493</v>
      </c>
      <c r="L24" s="292">
        <v>227</v>
      </c>
      <c r="M24" s="292">
        <v>266</v>
      </c>
    </row>
    <row r="25" spans="1:13" s="5" customFormat="1" ht="15" customHeight="1">
      <c r="A25" s="39" t="s">
        <v>456</v>
      </c>
      <c r="B25" s="292">
        <v>26</v>
      </c>
      <c r="C25" s="306">
        <f t="shared" si="1"/>
        <v>724</v>
      </c>
      <c r="D25" s="292">
        <f t="shared" si="0"/>
        <v>28</v>
      </c>
      <c r="E25" s="306">
        <f t="shared" si="2"/>
        <v>131</v>
      </c>
      <c r="F25" s="292">
        <v>127</v>
      </c>
      <c r="G25" s="357">
        <v>4</v>
      </c>
      <c r="H25" s="306">
        <f t="shared" si="3"/>
        <v>39</v>
      </c>
      <c r="I25" s="292">
        <v>2</v>
      </c>
      <c r="J25" s="357">
        <v>37</v>
      </c>
      <c r="K25" s="306">
        <f t="shared" si="4"/>
        <v>554</v>
      </c>
      <c r="L25" s="292">
        <v>531</v>
      </c>
      <c r="M25" s="357">
        <v>23</v>
      </c>
    </row>
    <row r="26" spans="1:14" ht="4.5" customHeight="1" thickBot="1">
      <c r="A26" s="32"/>
      <c r="B26" s="151"/>
      <c r="C26" s="151" t="s">
        <v>486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327"/>
    </row>
    <row r="27" spans="1:14" ht="15" customHeight="1">
      <c r="A27" s="71" t="s">
        <v>346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327"/>
    </row>
    <row r="28" s="5" customFormat="1" ht="15" customHeight="1">
      <c r="A28" s="5" t="s">
        <v>503</v>
      </c>
    </row>
    <row r="29" spans="1:14" ht="13.5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</row>
    <row r="30" spans="1:14" ht="13.5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</row>
    <row r="31" spans="1:14" ht="13.5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</row>
    <row r="32" spans="1:14" ht="13.5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</row>
  </sheetData>
  <sheetProtection/>
  <mergeCells count="14">
    <mergeCell ref="A1:M1"/>
    <mergeCell ref="I3:M3"/>
    <mergeCell ref="A4:A6"/>
    <mergeCell ref="B4:B6"/>
    <mergeCell ref="C4:D4"/>
    <mergeCell ref="E4:J4"/>
    <mergeCell ref="K4:M4"/>
    <mergeCell ref="C5:C6"/>
    <mergeCell ref="D5:D6"/>
    <mergeCell ref="E5:G5"/>
    <mergeCell ref="H5:J5"/>
    <mergeCell ref="K5:K6"/>
    <mergeCell ref="L5:L6"/>
    <mergeCell ref="M5:M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2.625" style="33" customWidth="1"/>
    <col min="2" max="4" width="28.00390625" style="5" customWidth="1"/>
    <col min="5" max="16384" width="9.00390625" style="5" customWidth="1"/>
  </cols>
  <sheetData>
    <row r="1" spans="1:4" ht="19.5" customHeight="1">
      <c r="A1" s="409" t="s">
        <v>540</v>
      </c>
      <c r="B1" s="409"/>
      <c r="C1" s="409"/>
      <c r="D1" s="409"/>
    </row>
    <row r="2" spans="1:4" ht="9" customHeight="1" thickBot="1">
      <c r="A2" s="25"/>
      <c r="B2" s="151"/>
      <c r="C2" s="151"/>
      <c r="D2" s="151"/>
    </row>
    <row r="3" spans="1:4" ht="18" customHeight="1">
      <c r="A3" s="140" t="s">
        <v>371</v>
      </c>
      <c r="B3" s="184" t="s">
        <v>460</v>
      </c>
      <c r="C3" s="184" t="s">
        <v>461</v>
      </c>
      <c r="D3" s="180" t="s">
        <v>462</v>
      </c>
    </row>
    <row r="4" spans="1:4" ht="6" customHeight="1">
      <c r="A4" s="70"/>
      <c r="B4" s="156"/>
      <c r="C4" s="156"/>
      <c r="D4" s="171"/>
    </row>
    <row r="5" spans="1:4" ht="16.5" customHeight="1">
      <c r="A5" s="19" t="s">
        <v>521</v>
      </c>
      <c r="B5" s="271">
        <v>307</v>
      </c>
      <c r="C5" s="271">
        <v>3658</v>
      </c>
      <c r="D5" s="271">
        <f>C5/B5</f>
        <v>11.915309446254073</v>
      </c>
    </row>
    <row r="6" spans="1:4" ht="16.5" customHeight="1">
      <c r="A6" s="19">
        <v>26</v>
      </c>
      <c r="B6" s="271">
        <v>306</v>
      </c>
      <c r="C6" s="271">
        <v>2874</v>
      </c>
      <c r="D6" s="275">
        <f>ROUND(C6/B6,0)</f>
        <v>9</v>
      </c>
    </row>
    <row r="7" spans="1:4" ht="16.5" customHeight="1">
      <c r="A7" s="19">
        <v>27</v>
      </c>
      <c r="B7" s="271">
        <v>306</v>
      </c>
      <c r="C7" s="271">
        <v>1929</v>
      </c>
      <c r="D7" s="275">
        <f>ROUND(C7/B7,0)</f>
        <v>6</v>
      </c>
    </row>
    <row r="8" spans="1:4" ht="16.5" customHeight="1">
      <c r="A8" s="19">
        <v>28</v>
      </c>
      <c r="B8" s="135">
        <v>244</v>
      </c>
      <c r="C8" s="135">
        <v>3571</v>
      </c>
      <c r="D8" s="358">
        <f>ROUND(C8/B8,0)</f>
        <v>15</v>
      </c>
    </row>
    <row r="9" spans="1:4" s="1" customFormat="1" ht="16.5" customHeight="1">
      <c r="A9" s="117">
        <v>29</v>
      </c>
      <c r="B9" s="136">
        <f>SUM(B11:B22)</f>
        <v>315</v>
      </c>
      <c r="C9" s="136">
        <f>SUM(C11:C22)</f>
        <v>5085</v>
      </c>
      <c r="D9" s="359">
        <f>ROUND(C9/B9,0)</f>
        <v>16</v>
      </c>
    </row>
    <row r="10" spans="1:4" ht="16.5" customHeight="1">
      <c r="A10" s="19"/>
      <c r="B10" s="156"/>
      <c r="C10" s="156"/>
      <c r="D10" s="156"/>
    </row>
    <row r="11" spans="1:4" ht="16.5" customHeight="1">
      <c r="A11" s="39" t="s">
        <v>517</v>
      </c>
      <c r="B11" s="135">
        <v>26</v>
      </c>
      <c r="C11" s="135">
        <v>616</v>
      </c>
      <c r="D11" s="358">
        <f>ROUND(C11/B11,0)</f>
        <v>24</v>
      </c>
    </row>
    <row r="12" spans="1:4" ht="16.5" customHeight="1">
      <c r="A12" s="39" t="s">
        <v>522</v>
      </c>
      <c r="B12" s="135">
        <v>27</v>
      </c>
      <c r="C12" s="135">
        <v>862</v>
      </c>
      <c r="D12" s="358">
        <f aca="true" t="shared" si="0" ref="D12:D22">ROUND(C12/B12,0)</f>
        <v>32</v>
      </c>
    </row>
    <row r="13" spans="1:4" ht="16.5" customHeight="1">
      <c r="A13" s="39" t="s">
        <v>380</v>
      </c>
      <c r="B13" s="135">
        <v>26</v>
      </c>
      <c r="C13" s="135">
        <v>496</v>
      </c>
      <c r="D13" s="358">
        <f t="shared" si="0"/>
        <v>19</v>
      </c>
    </row>
    <row r="14" spans="1:4" ht="16.5" customHeight="1">
      <c r="A14" s="39" t="s">
        <v>381</v>
      </c>
      <c r="B14" s="135">
        <v>27</v>
      </c>
      <c r="C14" s="135">
        <v>442</v>
      </c>
      <c r="D14" s="358">
        <f t="shared" si="0"/>
        <v>16</v>
      </c>
    </row>
    <row r="15" spans="1:7" ht="16.5" customHeight="1">
      <c r="A15" s="39" t="s">
        <v>382</v>
      </c>
      <c r="B15" s="135">
        <v>28</v>
      </c>
      <c r="C15" s="135">
        <v>386</v>
      </c>
      <c r="D15" s="358">
        <f t="shared" si="0"/>
        <v>14</v>
      </c>
      <c r="E15" s="307"/>
      <c r="F15" s="307"/>
      <c r="G15" s="307"/>
    </row>
    <row r="16" spans="1:7" ht="16.5" customHeight="1">
      <c r="A16" s="39" t="s">
        <v>383</v>
      </c>
      <c r="B16" s="135">
        <v>26</v>
      </c>
      <c r="C16" s="135">
        <v>424</v>
      </c>
      <c r="D16" s="358">
        <f t="shared" si="0"/>
        <v>16</v>
      </c>
      <c r="E16" s="307"/>
      <c r="F16" s="307"/>
      <c r="G16" s="307"/>
    </row>
    <row r="17" spans="1:4" ht="16.5" customHeight="1">
      <c r="A17" s="39" t="s">
        <v>408</v>
      </c>
      <c r="B17" s="135">
        <v>30</v>
      </c>
      <c r="C17" s="135">
        <v>382</v>
      </c>
      <c r="D17" s="358">
        <f t="shared" si="0"/>
        <v>13</v>
      </c>
    </row>
    <row r="18" spans="1:4" ht="16.5" customHeight="1">
      <c r="A18" s="39" t="s">
        <v>409</v>
      </c>
      <c r="B18" s="135">
        <v>28</v>
      </c>
      <c r="C18" s="135">
        <v>360</v>
      </c>
      <c r="D18" s="358">
        <f t="shared" si="0"/>
        <v>13</v>
      </c>
    </row>
    <row r="19" spans="1:4" ht="16.5" customHeight="1">
      <c r="A19" s="39" t="s">
        <v>410</v>
      </c>
      <c r="B19" s="135">
        <v>23</v>
      </c>
      <c r="C19" s="135">
        <v>282</v>
      </c>
      <c r="D19" s="358">
        <f t="shared" si="0"/>
        <v>12</v>
      </c>
    </row>
    <row r="20" spans="1:4" ht="16.5" customHeight="1">
      <c r="A20" s="39" t="s">
        <v>519</v>
      </c>
      <c r="B20" s="135">
        <v>24</v>
      </c>
      <c r="C20" s="135">
        <v>277</v>
      </c>
      <c r="D20" s="358">
        <f t="shared" si="0"/>
        <v>12</v>
      </c>
    </row>
    <row r="21" spans="1:4" ht="16.5" customHeight="1">
      <c r="A21" s="39" t="s">
        <v>523</v>
      </c>
      <c r="B21" s="135">
        <v>24</v>
      </c>
      <c r="C21" s="135">
        <v>269</v>
      </c>
      <c r="D21" s="358">
        <f t="shared" si="0"/>
        <v>11</v>
      </c>
    </row>
    <row r="22" spans="1:4" ht="16.5" customHeight="1">
      <c r="A22" s="39" t="s">
        <v>524</v>
      </c>
      <c r="B22" s="135">
        <v>26</v>
      </c>
      <c r="C22" s="135">
        <v>289</v>
      </c>
      <c r="D22" s="358">
        <f t="shared" si="0"/>
        <v>11</v>
      </c>
    </row>
    <row r="23" spans="1:4" ht="6" customHeight="1" thickBot="1">
      <c r="A23" s="32"/>
      <c r="B23" s="151"/>
      <c r="C23" s="151" t="s">
        <v>487</v>
      </c>
      <c r="D23" s="151"/>
    </row>
    <row r="24" spans="1:4" ht="18" customHeight="1">
      <c r="A24" s="71" t="s">
        <v>346</v>
      </c>
      <c r="B24" s="156"/>
      <c r="C24" s="156" t="s">
        <v>539</v>
      </c>
      <c r="D24" s="156"/>
    </row>
    <row r="25" spans="1:3" ht="13.5">
      <c r="A25" s="5"/>
      <c r="C25" s="5" t="s">
        <v>520</v>
      </c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4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0.5" style="4" customWidth="1"/>
    <col min="2" max="2" width="11.875" style="4" customWidth="1"/>
    <col min="3" max="3" width="0.5" style="4" customWidth="1"/>
    <col min="4" max="10" width="8.625" style="4" customWidth="1"/>
    <col min="11" max="11" width="9.875" style="4" customWidth="1"/>
    <col min="12" max="12" width="9.625" style="4" customWidth="1"/>
    <col min="13" max="14" width="8.625" style="4" customWidth="1"/>
    <col min="15" max="16384" width="9.00390625" style="4" customWidth="1"/>
  </cols>
  <sheetData>
    <row r="1" spans="1:14" s="132" customFormat="1" ht="19.5" customHeight="1">
      <c r="A1" s="513" t="s">
        <v>268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4" s="132" customFormat="1" ht="12" customHeight="1">
      <c r="A2" s="276"/>
      <c r="B2" s="277"/>
      <c r="C2" s="277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7"/>
    </row>
    <row r="3" spans="1:14" s="7" customFormat="1" ht="19.5" customHeight="1">
      <c r="A3" s="419" t="s">
        <v>542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4" s="9" customFormat="1" ht="18.75" customHeight="1" thickBot="1">
      <c r="A4" s="279"/>
      <c r="B4" s="279"/>
      <c r="C4" s="279"/>
      <c r="D4" s="280"/>
      <c r="E4" s="280"/>
      <c r="F4" s="280"/>
      <c r="G4" s="280"/>
      <c r="H4" s="280"/>
      <c r="I4" s="280"/>
      <c r="J4" s="280"/>
      <c r="K4" s="280"/>
      <c r="L4" s="514" t="s">
        <v>269</v>
      </c>
      <c r="M4" s="514"/>
      <c r="N4" s="514"/>
    </row>
    <row r="5" spans="1:14" s="5" customFormat="1" ht="21" customHeight="1">
      <c r="A5" s="515"/>
      <c r="B5" s="517" t="s">
        <v>225</v>
      </c>
      <c r="C5" s="460"/>
      <c r="D5" s="507" t="s">
        <v>385</v>
      </c>
      <c r="E5" s="508"/>
      <c r="F5" s="508"/>
      <c r="G5" s="509"/>
      <c r="H5" s="510" t="s">
        <v>386</v>
      </c>
      <c r="I5" s="510"/>
      <c r="J5" s="510"/>
      <c r="K5" s="507" t="s">
        <v>387</v>
      </c>
      <c r="L5" s="508"/>
      <c r="M5" s="508"/>
      <c r="N5" s="511"/>
    </row>
    <row r="6" spans="1:14" s="5" customFormat="1" ht="21" customHeight="1">
      <c r="A6" s="516"/>
      <c r="B6" s="518"/>
      <c r="C6" s="403"/>
      <c r="D6" s="204" t="s">
        <v>209</v>
      </c>
      <c r="E6" s="360" t="s">
        <v>123</v>
      </c>
      <c r="F6" s="360" t="s">
        <v>124</v>
      </c>
      <c r="G6" s="204" t="s">
        <v>200</v>
      </c>
      <c r="H6" s="204" t="s">
        <v>209</v>
      </c>
      <c r="I6" s="204" t="s">
        <v>213</v>
      </c>
      <c r="J6" s="204" t="s">
        <v>267</v>
      </c>
      <c r="K6" s="204" t="s">
        <v>209</v>
      </c>
      <c r="L6" s="360" t="s">
        <v>123</v>
      </c>
      <c r="M6" s="361" t="s">
        <v>124</v>
      </c>
      <c r="N6" s="205" t="s">
        <v>200</v>
      </c>
    </row>
    <row r="7" spans="1:24" ht="6" customHeight="1">
      <c r="A7" s="281"/>
      <c r="B7" s="362"/>
      <c r="C7" s="363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2"/>
      <c r="O7" s="327"/>
      <c r="P7" s="327"/>
      <c r="Q7" s="327"/>
      <c r="R7" s="327"/>
      <c r="S7" s="327"/>
      <c r="T7" s="327"/>
      <c r="U7" s="327"/>
      <c r="V7" s="327"/>
      <c r="W7" s="327"/>
      <c r="X7" s="327"/>
    </row>
    <row r="8" spans="1:14" s="1" customFormat="1" ht="21" customHeight="1">
      <c r="A8" s="282"/>
      <c r="B8" s="364" t="s">
        <v>12</v>
      </c>
      <c r="C8" s="64"/>
      <c r="D8" s="241">
        <f>SUM(D10:D17)</f>
        <v>766970</v>
      </c>
      <c r="E8" s="241">
        <f aca="true" t="shared" si="0" ref="E8:N8">SUM(E10:E17)</f>
        <v>536087</v>
      </c>
      <c r="F8" s="241">
        <f t="shared" si="0"/>
        <v>225333</v>
      </c>
      <c r="G8" s="241">
        <f t="shared" si="0"/>
        <v>5550</v>
      </c>
      <c r="H8" s="241">
        <f t="shared" si="0"/>
        <v>701346</v>
      </c>
      <c r="I8" s="241">
        <f t="shared" si="0"/>
        <v>575271</v>
      </c>
      <c r="J8" s="241">
        <f t="shared" si="0"/>
        <v>126075</v>
      </c>
      <c r="K8" s="241">
        <f t="shared" si="0"/>
        <v>2484288</v>
      </c>
      <c r="L8" s="241">
        <f t="shared" si="0"/>
        <v>1479189</v>
      </c>
      <c r="M8" s="241">
        <f t="shared" si="0"/>
        <v>951650</v>
      </c>
      <c r="N8" s="241">
        <f t="shared" si="0"/>
        <v>53449</v>
      </c>
    </row>
    <row r="9" spans="1:24" ht="4.5" customHeight="1">
      <c r="A9" s="283"/>
      <c r="B9" s="304"/>
      <c r="C9" s="64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6"/>
      <c r="O9" s="327"/>
      <c r="P9" s="327"/>
      <c r="Q9" s="327"/>
      <c r="R9" s="327"/>
      <c r="S9" s="327"/>
      <c r="T9" s="327"/>
      <c r="U9" s="327"/>
      <c r="V9" s="327"/>
      <c r="W9" s="327"/>
      <c r="X9" s="327"/>
    </row>
    <row r="10" spans="1:24" ht="21" customHeight="1">
      <c r="A10" s="283"/>
      <c r="B10" s="304" t="s">
        <v>508</v>
      </c>
      <c r="C10" s="64"/>
      <c r="D10" s="177">
        <f>SUM(E10:G10)</f>
        <v>450173</v>
      </c>
      <c r="E10" s="177">
        <v>337602</v>
      </c>
      <c r="F10" s="177">
        <v>108037</v>
      </c>
      <c r="G10" s="177">
        <v>4534</v>
      </c>
      <c r="H10" s="177">
        <f>I10+J10</f>
        <v>409430</v>
      </c>
      <c r="I10" s="177">
        <v>326880</v>
      </c>
      <c r="J10" s="177">
        <v>82550</v>
      </c>
      <c r="K10" s="177">
        <f>SUM(L10:N10)</f>
        <v>1534035</v>
      </c>
      <c r="L10" s="177">
        <v>874392</v>
      </c>
      <c r="M10" s="177">
        <v>613840</v>
      </c>
      <c r="N10" s="367">
        <v>45803</v>
      </c>
      <c r="O10" s="327"/>
      <c r="P10" s="327"/>
      <c r="Q10" s="327"/>
      <c r="R10" s="327"/>
      <c r="S10" s="327"/>
      <c r="T10" s="327"/>
      <c r="U10" s="327"/>
      <c r="V10" s="327"/>
      <c r="W10" s="327"/>
      <c r="X10" s="327"/>
    </row>
    <row r="11" spans="1:24" ht="21" customHeight="1">
      <c r="A11" s="283"/>
      <c r="B11" s="305" t="s">
        <v>509</v>
      </c>
      <c r="C11" s="64"/>
      <c r="D11" s="177">
        <f aca="true" t="shared" si="1" ref="D11:D17">SUM(E11:G11)</f>
        <v>26695</v>
      </c>
      <c r="E11" s="368">
        <v>19479</v>
      </c>
      <c r="F11" s="177">
        <v>7216</v>
      </c>
      <c r="G11" s="177">
        <v>0</v>
      </c>
      <c r="H11" s="177">
        <f aca="true" t="shared" si="2" ref="H11:H16">I11+J11</f>
        <v>3058</v>
      </c>
      <c r="I11" s="177">
        <v>2292</v>
      </c>
      <c r="J11" s="177">
        <v>766</v>
      </c>
      <c r="K11" s="177">
        <f aca="true" t="shared" si="3" ref="K11:K17">SUM(L11:N11)</f>
        <v>7752</v>
      </c>
      <c r="L11" s="177">
        <v>4055</v>
      </c>
      <c r="M11" s="177">
        <v>3684</v>
      </c>
      <c r="N11" s="367">
        <v>13</v>
      </c>
      <c r="O11" s="327"/>
      <c r="P11" s="327"/>
      <c r="Q11" s="327"/>
      <c r="R11" s="327"/>
      <c r="S11" s="327"/>
      <c r="T11" s="327"/>
      <c r="U11" s="327"/>
      <c r="V11" s="327"/>
      <c r="W11" s="327"/>
      <c r="X11" s="327"/>
    </row>
    <row r="12" spans="1:24" ht="21" customHeight="1">
      <c r="A12" s="283"/>
      <c r="B12" s="304" t="s">
        <v>9</v>
      </c>
      <c r="C12" s="64"/>
      <c r="D12" s="177">
        <f t="shared" si="1"/>
        <v>85975</v>
      </c>
      <c r="E12" s="177">
        <v>67023</v>
      </c>
      <c r="F12" s="177">
        <v>17936</v>
      </c>
      <c r="G12" s="177">
        <v>1016</v>
      </c>
      <c r="H12" s="177">
        <f t="shared" si="2"/>
        <v>142296</v>
      </c>
      <c r="I12" s="177">
        <v>127627</v>
      </c>
      <c r="J12" s="177">
        <v>14669</v>
      </c>
      <c r="K12" s="177">
        <f t="shared" si="3"/>
        <v>381932</v>
      </c>
      <c r="L12" s="177">
        <v>301691</v>
      </c>
      <c r="M12" s="177">
        <v>73744</v>
      </c>
      <c r="N12" s="367">
        <v>6497</v>
      </c>
      <c r="O12" s="327"/>
      <c r="P12" s="327"/>
      <c r="Q12" s="327"/>
      <c r="R12" s="327"/>
      <c r="S12" s="327"/>
      <c r="T12" s="327"/>
      <c r="U12" s="327"/>
      <c r="V12" s="327"/>
      <c r="W12" s="327"/>
      <c r="X12" s="327"/>
    </row>
    <row r="13" spans="1:24" ht="21" customHeight="1">
      <c r="A13" s="283"/>
      <c r="B13" s="304" t="s">
        <v>125</v>
      </c>
      <c r="C13" s="64"/>
      <c r="D13" s="177">
        <f t="shared" si="1"/>
        <v>37399</v>
      </c>
      <c r="E13" s="177">
        <v>21798</v>
      </c>
      <c r="F13" s="177">
        <v>15601</v>
      </c>
      <c r="G13" s="177">
        <v>0</v>
      </c>
      <c r="H13" s="177">
        <f t="shared" si="2"/>
        <v>38998</v>
      </c>
      <c r="I13" s="177">
        <v>31602</v>
      </c>
      <c r="J13" s="177">
        <v>7396</v>
      </c>
      <c r="K13" s="177">
        <f t="shared" si="3"/>
        <v>133264</v>
      </c>
      <c r="L13" s="177">
        <v>76715</v>
      </c>
      <c r="M13" s="177">
        <v>56215</v>
      </c>
      <c r="N13" s="367">
        <v>334</v>
      </c>
      <c r="O13" s="327"/>
      <c r="P13" s="327"/>
      <c r="Q13" s="327"/>
      <c r="R13" s="327"/>
      <c r="S13" s="327"/>
      <c r="T13" s="327"/>
      <c r="U13" s="327"/>
      <c r="V13" s="327"/>
      <c r="W13" s="327"/>
      <c r="X13" s="327"/>
    </row>
    <row r="14" spans="1:24" ht="21" customHeight="1">
      <c r="A14" s="283"/>
      <c r="B14" s="304" t="s">
        <v>126</v>
      </c>
      <c r="C14" s="64"/>
      <c r="D14" s="177">
        <f t="shared" si="1"/>
        <v>46796</v>
      </c>
      <c r="E14" s="177">
        <v>25827</v>
      </c>
      <c r="F14" s="177">
        <v>20969</v>
      </c>
      <c r="G14" s="177">
        <v>0</v>
      </c>
      <c r="H14" s="177">
        <f t="shared" si="2"/>
        <v>22139</v>
      </c>
      <c r="I14" s="177">
        <v>19147</v>
      </c>
      <c r="J14" s="177">
        <v>2992</v>
      </c>
      <c r="K14" s="177">
        <f t="shared" si="3"/>
        <v>81951</v>
      </c>
      <c r="L14" s="177">
        <v>52622</v>
      </c>
      <c r="M14" s="177">
        <v>29240</v>
      </c>
      <c r="N14" s="367">
        <v>89</v>
      </c>
      <c r="O14" s="327"/>
      <c r="P14" s="327"/>
      <c r="Q14" s="327"/>
      <c r="R14" s="327"/>
      <c r="S14" s="327"/>
      <c r="T14" s="327"/>
      <c r="U14" s="327"/>
      <c r="V14" s="327"/>
      <c r="W14" s="327"/>
      <c r="X14" s="327"/>
    </row>
    <row r="15" spans="1:24" ht="21" customHeight="1">
      <c r="A15" s="283"/>
      <c r="B15" s="304" t="s">
        <v>127</v>
      </c>
      <c r="C15" s="64"/>
      <c r="D15" s="177">
        <f t="shared" si="1"/>
        <v>47171</v>
      </c>
      <c r="E15" s="177">
        <v>24790</v>
      </c>
      <c r="F15" s="177">
        <v>22381</v>
      </c>
      <c r="G15" s="177">
        <v>0</v>
      </c>
      <c r="H15" s="177">
        <f t="shared" si="2"/>
        <v>27987</v>
      </c>
      <c r="I15" s="177">
        <v>22893</v>
      </c>
      <c r="J15" s="177">
        <v>5094</v>
      </c>
      <c r="K15" s="177">
        <f t="shared" si="3"/>
        <v>111226</v>
      </c>
      <c r="L15" s="177">
        <v>57215</v>
      </c>
      <c r="M15" s="177">
        <v>53888</v>
      </c>
      <c r="N15" s="367">
        <v>123</v>
      </c>
      <c r="O15" s="327"/>
      <c r="P15" s="327"/>
      <c r="Q15" s="327"/>
      <c r="R15" s="327"/>
      <c r="S15" s="327"/>
      <c r="T15" s="327"/>
      <c r="U15" s="327"/>
      <c r="V15" s="327"/>
      <c r="W15" s="327"/>
      <c r="X15" s="327"/>
    </row>
    <row r="16" spans="1:24" ht="21" customHeight="1">
      <c r="A16" s="283"/>
      <c r="B16" s="304" t="s">
        <v>128</v>
      </c>
      <c r="C16" s="64"/>
      <c r="D16" s="177">
        <f t="shared" si="1"/>
        <v>50375</v>
      </c>
      <c r="E16" s="177">
        <v>27587</v>
      </c>
      <c r="F16" s="177">
        <v>22788</v>
      </c>
      <c r="G16" s="177">
        <v>0</v>
      </c>
      <c r="H16" s="177">
        <f t="shared" si="2"/>
        <v>36998</v>
      </c>
      <c r="I16" s="177">
        <v>30121</v>
      </c>
      <c r="J16" s="177">
        <v>6877</v>
      </c>
      <c r="K16" s="177">
        <f t="shared" si="3"/>
        <v>150959</v>
      </c>
      <c r="L16" s="177">
        <v>80737</v>
      </c>
      <c r="M16" s="177">
        <v>70014</v>
      </c>
      <c r="N16" s="367">
        <v>208</v>
      </c>
      <c r="O16" s="327"/>
      <c r="P16" s="327"/>
      <c r="Q16" s="327"/>
      <c r="R16" s="327"/>
      <c r="S16" s="327"/>
      <c r="T16" s="327"/>
      <c r="U16" s="327"/>
      <c r="V16" s="327"/>
      <c r="W16" s="327"/>
      <c r="X16" s="327"/>
    </row>
    <row r="17" spans="1:24" ht="21" customHeight="1">
      <c r="A17" s="283"/>
      <c r="B17" s="304" t="s">
        <v>488</v>
      </c>
      <c r="C17" s="64"/>
      <c r="D17" s="177">
        <f t="shared" si="1"/>
        <v>22386</v>
      </c>
      <c r="E17" s="177">
        <v>11981</v>
      </c>
      <c r="F17" s="177">
        <v>10405</v>
      </c>
      <c r="G17" s="177">
        <v>0</v>
      </c>
      <c r="H17" s="177">
        <f>I17+J17</f>
        <v>20440</v>
      </c>
      <c r="I17" s="177">
        <v>14709</v>
      </c>
      <c r="J17" s="177">
        <v>5731</v>
      </c>
      <c r="K17" s="177">
        <f t="shared" si="3"/>
        <v>83169</v>
      </c>
      <c r="L17" s="177">
        <v>31762</v>
      </c>
      <c r="M17" s="177">
        <v>51025</v>
      </c>
      <c r="N17" s="367">
        <v>382</v>
      </c>
      <c r="O17" s="327"/>
      <c r="P17" s="327"/>
      <c r="Q17" s="327"/>
      <c r="R17" s="327"/>
      <c r="S17" s="327"/>
      <c r="T17" s="327"/>
      <c r="U17" s="327"/>
      <c r="V17" s="327"/>
      <c r="W17" s="327"/>
      <c r="X17" s="327"/>
    </row>
    <row r="18" spans="1:24" ht="6" customHeight="1" thickBot="1">
      <c r="A18" s="284"/>
      <c r="B18" s="16"/>
      <c r="C18" s="286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288"/>
      <c r="O18" s="327"/>
      <c r="P18" s="327"/>
      <c r="Q18" s="327"/>
      <c r="R18" s="327"/>
      <c r="S18" s="327"/>
      <c r="T18" s="327"/>
      <c r="U18" s="327"/>
      <c r="V18" s="327"/>
      <c r="W18" s="327"/>
      <c r="X18" s="327"/>
    </row>
    <row r="19" spans="1:24" s="139" customFormat="1" ht="16.5" customHeight="1">
      <c r="A19" s="283" t="s">
        <v>344</v>
      </c>
      <c r="B19" s="26"/>
      <c r="C19" s="1"/>
      <c r="D19" s="182"/>
      <c r="E19" s="182"/>
      <c r="F19" s="182"/>
      <c r="G19" s="512"/>
      <c r="H19" s="512"/>
      <c r="I19" s="512"/>
      <c r="J19" s="182"/>
      <c r="K19" s="171"/>
      <c r="L19" s="512" t="s">
        <v>270</v>
      </c>
      <c r="M19" s="512"/>
      <c r="N19" s="512"/>
      <c r="O19" s="327"/>
      <c r="P19" s="327"/>
      <c r="Q19" s="327"/>
      <c r="R19" s="327"/>
      <c r="S19" s="327"/>
      <c r="T19" s="327"/>
      <c r="U19" s="327"/>
      <c r="V19" s="327"/>
      <c r="W19" s="327"/>
      <c r="X19" s="327"/>
    </row>
    <row r="20" spans="2:24" ht="13.5"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69"/>
      <c r="O20" s="327"/>
      <c r="P20" s="327"/>
      <c r="Q20" s="327"/>
      <c r="R20" s="327"/>
      <c r="S20" s="327"/>
      <c r="T20" s="327"/>
      <c r="U20" s="327"/>
      <c r="V20" s="327"/>
      <c r="W20" s="327"/>
      <c r="X20" s="327"/>
    </row>
    <row r="21" spans="2:24" ht="13.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</row>
    <row r="22" spans="2:24" ht="13.5"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</row>
    <row r="23" spans="2:24" ht="13.5"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</row>
    <row r="24" spans="2:24" ht="13.5"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</row>
    <row r="25" spans="2:24" ht="13.5"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</row>
    <row r="26" spans="2:24" ht="13.5"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</row>
    <row r="27" spans="2:24" ht="13.5"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</row>
    <row r="28" spans="2:24" ht="13.5"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</row>
    <row r="29" spans="2:24" ht="13.5"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</row>
    <row r="30" spans="2:24" ht="13.5"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</row>
    <row r="31" spans="2:24" ht="13.5"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</row>
    <row r="32" spans="2:24" ht="13.5"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</row>
    <row r="33" spans="2:24" ht="13.5"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</row>
    <row r="34" spans="2:24" ht="13.5"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</row>
    <row r="35" spans="2:24" ht="13.5"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</row>
    <row r="36" spans="2:24" ht="13.5"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</row>
    <row r="37" spans="2:24" ht="13.5"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</row>
    <row r="38" spans="2:24" ht="13.5"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</row>
    <row r="39" spans="2:24" ht="13.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</row>
    <row r="40" spans="2:24" ht="13.5"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</row>
    <row r="41" spans="2:24" ht="13.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</row>
    <row r="42" spans="2:24" ht="13.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</row>
    <row r="43" spans="2:24" ht="13.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</row>
    <row r="44" spans="2:24" ht="13.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</row>
    <row r="45" spans="2:24" ht="13.5"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</row>
    <row r="46" spans="2:24" ht="13.5"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</row>
    <row r="47" spans="2:24" ht="13.5"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</row>
    <row r="48" spans="2:24" ht="13.5"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</row>
    <row r="49" spans="2:24" ht="13.5"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</row>
    <row r="50" spans="2:24" ht="13.5"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</row>
    <row r="51" spans="2:24" ht="13.5"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</row>
    <row r="52" spans="2:24" ht="13.5"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</row>
    <row r="53" spans="2:24" ht="13.5"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</row>
    <row r="54" spans="2:24" ht="13.5"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</row>
    <row r="55" spans="2:24" ht="13.5"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</row>
    <row r="56" spans="2:24" ht="13.5"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</row>
    <row r="57" spans="2:24" ht="13.5"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</row>
    <row r="58" spans="2:24" ht="13.5"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</row>
    <row r="59" spans="2:24" ht="13.5"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</row>
    <row r="60" spans="2:24" ht="13.5"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</row>
    <row r="61" spans="2:24" ht="13.5"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</row>
    <row r="62" spans="2:24" ht="13.5"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</row>
    <row r="63" spans="2:24" ht="13.5"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</row>
    <row r="64" spans="2:24" ht="13.5"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</row>
    <row r="65" spans="2:24" ht="13.5"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</row>
    <row r="66" spans="2:24" ht="13.5"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</row>
    <row r="67" spans="2:24" ht="13.5"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</row>
    <row r="68" spans="2:24" ht="13.5"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</row>
    <row r="69" spans="2:24" ht="13.5"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</row>
    <row r="70" spans="2:24" ht="13.5"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</row>
    <row r="71" spans="2:24" ht="13.5"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</row>
    <row r="72" spans="2:24" ht="13.5"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</row>
    <row r="73" spans="2:24" ht="13.5"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</row>
    <row r="74" spans="2:24" ht="13.5"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</row>
    <row r="75" spans="2:24" ht="13.5"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</row>
    <row r="76" spans="2:24" ht="13.5"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</row>
    <row r="77" spans="2:24" ht="13.5"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</row>
    <row r="78" spans="2:24" ht="13.5"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</row>
    <row r="79" spans="2:24" ht="13.5"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</row>
    <row r="80" spans="2:24" ht="13.5"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</row>
    <row r="81" spans="2:24" ht="13.5"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</row>
    <row r="82" spans="2:24" ht="13.5"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</row>
    <row r="83" spans="2:24" ht="13.5"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</row>
    <row r="84" spans="2:24" ht="13.5"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</row>
  </sheetData>
  <sheetProtection/>
  <mergeCells count="11">
    <mergeCell ref="C5:C6"/>
    <mergeCell ref="D5:G5"/>
    <mergeCell ref="H5:J5"/>
    <mergeCell ref="K5:N5"/>
    <mergeCell ref="G19:I19"/>
    <mergeCell ref="L19:N19"/>
    <mergeCell ref="A1:N1"/>
    <mergeCell ref="A3:N3"/>
    <mergeCell ref="L4:N4"/>
    <mergeCell ref="A5:A6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8" width="14.625" style="156" customWidth="1"/>
    <col min="9" max="9" width="14.625" style="182" customWidth="1"/>
    <col min="10" max="10" width="10.625" style="182" customWidth="1"/>
    <col min="11" max="11" width="12.50390625" style="182" customWidth="1"/>
    <col min="12" max="12" width="10.875" style="182" customWidth="1"/>
    <col min="13" max="13" width="14.875" style="182" customWidth="1"/>
    <col min="14" max="14" width="14.00390625" style="182" customWidth="1"/>
    <col min="15" max="15" width="13.875" style="182" customWidth="1"/>
    <col min="16" max="16" width="12.125" style="182" customWidth="1"/>
    <col min="17" max="17" width="12.00390625" style="182" customWidth="1"/>
    <col min="18" max="18" width="10.00390625" style="182" customWidth="1"/>
    <col min="19" max="19" width="12.625" style="182" customWidth="1"/>
    <col min="20" max="20" width="11.00390625" style="182" customWidth="1"/>
    <col min="21" max="16384" width="9.00390625" style="1" customWidth="1"/>
  </cols>
  <sheetData>
    <row r="1" spans="1:21" s="5" customFormat="1" ht="19.5" customHeight="1">
      <c r="A1" s="409" t="s">
        <v>343</v>
      </c>
      <c r="B1" s="409"/>
      <c r="C1" s="409"/>
      <c r="D1" s="409"/>
      <c r="E1" s="409"/>
      <c r="F1" s="409"/>
      <c r="G1" s="409"/>
      <c r="H1" s="409"/>
      <c r="I1" s="40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7"/>
    </row>
    <row r="2" spans="1:20" s="5" customFormat="1" ht="16.5" customHeight="1" thickBot="1">
      <c r="A2" s="156"/>
      <c r="B2" s="156"/>
      <c r="D2" s="151"/>
      <c r="E2" s="177"/>
      <c r="F2" s="177"/>
      <c r="G2" s="177"/>
      <c r="H2" s="177"/>
      <c r="I2" s="177" t="s">
        <v>25</v>
      </c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11" s="68" customFormat="1" ht="19.5" customHeight="1">
      <c r="A3" s="66"/>
      <c r="B3" s="397" t="s">
        <v>265</v>
      </c>
      <c r="C3" s="397"/>
      <c r="D3" s="35"/>
      <c r="E3" s="67" t="s">
        <v>468</v>
      </c>
      <c r="F3" s="67" t="s">
        <v>489</v>
      </c>
      <c r="G3" s="67" t="s">
        <v>506</v>
      </c>
      <c r="H3" s="67" t="s">
        <v>513</v>
      </c>
      <c r="I3" s="123" t="s">
        <v>532</v>
      </c>
      <c r="J3" s="244"/>
      <c r="K3" s="244"/>
    </row>
    <row r="4" spans="1:11" s="5" customFormat="1" ht="6" customHeight="1">
      <c r="A4" s="26"/>
      <c r="B4" s="26"/>
      <c r="C4" s="26"/>
      <c r="D4" s="18"/>
      <c r="E4" s="171"/>
      <c r="F4" s="171"/>
      <c r="G4" s="171"/>
      <c r="H4" s="171"/>
      <c r="I4" s="190"/>
      <c r="J4" s="156"/>
      <c r="K4" s="156"/>
    </row>
    <row r="5" spans="1:11" s="5" customFormat="1" ht="19.5" customHeight="1">
      <c r="A5" s="26"/>
      <c r="B5" s="26" t="s">
        <v>490</v>
      </c>
      <c r="D5" s="42"/>
      <c r="E5" s="171"/>
      <c r="F5" s="171"/>
      <c r="G5" s="171"/>
      <c r="H5" s="171"/>
      <c r="I5" s="190"/>
      <c r="J5" s="156"/>
      <c r="K5" s="156"/>
    </row>
    <row r="6" spans="1:11" s="5" customFormat="1" ht="19.5" customHeight="1">
      <c r="A6" s="26"/>
      <c r="B6" s="26"/>
      <c r="C6" s="69" t="s">
        <v>260</v>
      </c>
      <c r="D6" s="42"/>
      <c r="E6" s="135">
        <v>1142962</v>
      </c>
      <c r="F6" s="285">
        <v>1156080</v>
      </c>
      <c r="G6" s="285">
        <v>1167027</v>
      </c>
      <c r="H6" s="285">
        <v>1187271</v>
      </c>
      <c r="I6" s="370">
        <v>1206777</v>
      </c>
      <c r="J6" s="156"/>
      <c r="K6" s="156"/>
    </row>
    <row r="7" spans="1:11" s="5" customFormat="1" ht="19.5" customHeight="1">
      <c r="A7" s="26"/>
      <c r="B7" s="26"/>
      <c r="C7" s="69" t="s">
        <v>261</v>
      </c>
      <c r="D7" s="42"/>
      <c r="E7" s="135">
        <v>795150</v>
      </c>
      <c r="F7" s="285">
        <v>805288</v>
      </c>
      <c r="G7" s="285">
        <v>816291</v>
      </c>
      <c r="H7" s="285">
        <v>833335</v>
      </c>
      <c r="I7" s="370">
        <v>848198</v>
      </c>
      <c r="J7" s="156"/>
      <c r="K7" s="156"/>
    </row>
    <row r="8" spans="1:11" s="5" customFormat="1" ht="19.5" customHeight="1">
      <c r="A8" s="26"/>
      <c r="B8" s="26"/>
      <c r="C8" s="69" t="s">
        <v>262</v>
      </c>
      <c r="D8" s="42"/>
      <c r="E8" s="135">
        <v>129563</v>
      </c>
      <c r="F8" s="285">
        <v>132895</v>
      </c>
      <c r="G8" s="285">
        <v>136458</v>
      </c>
      <c r="H8" s="285">
        <v>140688</v>
      </c>
      <c r="I8" s="370">
        <v>144431</v>
      </c>
      <c r="J8" s="156"/>
      <c r="K8" s="156"/>
    </row>
    <row r="9" spans="1:11" s="5" customFormat="1" ht="19.5" customHeight="1">
      <c r="A9" s="244"/>
      <c r="B9" s="244"/>
      <c r="C9" s="251" t="s">
        <v>131</v>
      </c>
      <c r="D9" s="245"/>
      <c r="E9" s="135">
        <v>66335</v>
      </c>
      <c r="F9" s="285">
        <v>67964</v>
      </c>
      <c r="G9" s="285">
        <v>69803</v>
      </c>
      <c r="H9" s="285">
        <v>71498</v>
      </c>
      <c r="I9" s="370">
        <v>72982</v>
      </c>
      <c r="J9" s="156"/>
      <c r="K9" s="156"/>
    </row>
    <row r="10" spans="1:11" s="5" customFormat="1" ht="19.5" customHeight="1">
      <c r="A10" s="244"/>
      <c r="B10" s="244"/>
      <c r="C10" s="251" t="s">
        <v>132</v>
      </c>
      <c r="D10" s="245"/>
      <c r="E10" s="135">
        <v>42550</v>
      </c>
      <c r="F10" s="285">
        <v>43001</v>
      </c>
      <c r="G10" s="285">
        <v>43351</v>
      </c>
      <c r="H10" s="285">
        <v>43481</v>
      </c>
      <c r="I10" s="370">
        <v>44050</v>
      </c>
      <c r="J10" s="156"/>
      <c r="K10" s="156"/>
    </row>
    <row r="11" spans="1:11" s="5" customFormat="1" ht="19.5" customHeight="1">
      <c r="A11" s="26"/>
      <c r="B11" s="26"/>
      <c r="C11" s="69" t="s">
        <v>263</v>
      </c>
      <c r="D11" s="42"/>
      <c r="E11" s="137" t="s">
        <v>250</v>
      </c>
      <c r="F11" s="285" t="s">
        <v>250</v>
      </c>
      <c r="G11" s="285" t="s">
        <v>250</v>
      </c>
      <c r="H11" s="285" t="s">
        <v>250</v>
      </c>
      <c r="I11" s="285" t="s">
        <v>250</v>
      </c>
      <c r="J11" s="156"/>
      <c r="K11" s="156"/>
    </row>
    <row r="12" spans="1:11" s="5" customFormat="1" ht="19.5" customHeight="1">
      <c r="A12" s="244"/>
      <c r="B12" s="244"/>
      <c r="C12" s="251" t="s">
        <v>133</v>
      </c>
      <c r="D12" s="245"/>
      <c r="E12" s="135">
        <v>79582</v>
      </c>
      <c r="F12" s="285">
        <v>79445</v>
      </c>
      <c r="G12" s="285">
        <v>76489</v>
      </c>
      <c r="H12" s="285">
        <v>77069</v>
      </c>
      <c r="I12" s="370">
        <v>78385</v>
      </c>
      <c r="J12" s="156"/>
      <c r="K12" s="156"/>
    </row>
    <row r="13" spans="1:11" s="5" customFormat="1" ht="19.5" customHeight="1">
      <c r="A13" s="244"/>
      <c r="B13" s="244"/>
      <c r="C13" s="251" t="s">
        <v>134</v>
      </c>
      <c r="D13" s="245"/>
      <c r="E13" s="135">
        <v>2354</v>
      </c>
      <c r="F13" s="285">
        <v>2426</v>
      </c>
      <c r="G13" s="285">
        <v>2439</v>
      </c>
      <c r="H13" s="285">
        <v>2450</v>
      </c>
      <c r="I13" s="370">
        <v>2515</v>
      </c>
      <c r="J13" s="156"/>
      <c r="K13" s="156"/>
    </row>
    <row r="14" spans="1:11" s="5" customFormat="1" ht="19.5" customHeight="1">
      <c r="A14" s="244"/>
      <c r="B14" s="244"/>
      <c r="C14" s="251" t="s">
        <v>196</v>
      </c>
      <c r="D14" s="245"/>
      <c r="E14" s="135">
        <v>156991</v>
      </c>
      <c r="F14" s="285">
        <v>157956</v>
      </c>
      <c r="G14" s="285">
        <v>158654</v>
      </c>
      <c r="H14" s="285">
        <v>159438</v>
      </c>
      <c r="I14" s="370">
        <v>160647</v>
      </c>
      <c r="J14" s="156"/>
      <c r="K14" s="156"/>
    </row>
    <row r="15" spans="1:11" s="5" customFormat="1" ht="19.5" customHeight="1">
      <c r="A15" s="178"/>
      <c r="B15" s="519" t="s">
        <v>266</v>
      </c>
      <c r="C15" s="519"/>
      <c r="D15" s="252"/>
      <c r="E15" s="135"/>
      <c r="F15" s="135"/>
      <c r="G15" s="135"/>
      <c r="H15" s="135"/>
      <c r="I15" s="136"/>
      <c r="J15" s="156"/>
      <c r="K15" s="156"/>
    </row>
    <row r="16" spans="1:11" s="5" customFormat="1" ht="19.5" customHeight="1">
      <c r="A16" s="244"/>
      <c r="B16" s="519" t="s">
        <v>264</v>
      </c>
      <c r="C16" s="519"/>
      <c r="D16" s="245"/>
      <c r="E16" s="135"/>
      <c r="F16" s="135"/>
      <c r="G16" s="135"/>
      <c r="H16" s="135"/>
      <c r="I16" s="136"/>
      <c r="J16" s="156"/>
      <c r="K16" s="156"/>
    </row>
    <row r="17" spans="1:11" s="5" customFormat="1" ht="19.5" customHeight="1">
      <c r="A17" s="178"/>
      <c r="B17" s="178"/>
      <c r="C17" s="253" t="s">
        <v>130</v>
      </c>
      <c r="D17" s="252"/>
      <c r="E17" s="135">
        <v>722275</v>
      </c>
      <c r="F17" s="285">
        <v>657549</v>
      </c>
      <c r="G17" s="285">
        <v>554197</v>
      </c>
      <c r="H17" s="285">
        <v>447757</v>
      </c>
      <c r="I17" s="370">
        <v>429749</v>
      </c>
      <c r="J17" s="156"/>
      <c r="K17" s="156"/>
    </row>
    <row r="18" spans="1:11" s="5" customFormat="1" ht="19.5" customHeight="1">
      <c r="A18" s="244"/>
      <c r="B18" s="244"/>
      <c r="C18" s="253" t="s">
        <v>135</v>
      </c>
      <c r="D18" s="245"/>
      <c r="E18" s="135">
        <v>709870</v>
      </c>
      <c r="F18" s="285">
        <v>647271</v>
      </c>
      <c r="G18" s="285">
        <v>542895</v>
      </c>
      <c r="H18" s="285">
        <v>436697</v>
      </c>
      <c r="I18" s="370">
        <v>418432</v>
      </c>
      <c r="J18" s="156"/>
      <c r="K18" s="156"/>
    </row>
    <row r="19" spans="1:11" s="5" customFormat="1" ht="19.5" customHeight="1">
      <c r="A19" s="244"/>
      <c r="B19" s="244"/>
      <c r="C19" s="253" t="s">
        <v>136</v>
      </c>
      <c r="D19" s="245"/>
      <c r="E19" s="135">
        <v>12405</v>
      </c>
      <c r="F19" s="285">
        <v>10278</v>
      </c>
      <c r="G19" s="285">
        <v>11302</v>
      </c>
      <c r="H19" s="285">
        <v>11060</v>
      </c>
      <c r="I19" s="370">
        <v>11317</v>
      </c>
      <c r="J19" s="156"/>
      <c r="K19" s="156"/>
    </row>
    <row r="20" spans="1:11" s="5" customFormat="1" ht="19.5" customHeight="1">
      <c r="A20" s="244"/>
      <c r="B20" s="244"/>
      <c r="C20" s="244"/>
      <c r="D20" s="245"/>
      <c r="E20" s="135"/>
      <c r="F20" s="135"/>
      <c r="G20" s="135"/>
      <c r="H20" s="135"/>
      <c r="I20" s="136"/>
      <c r="J20" s="156"/>
      <c r="K20" s="156"/>
    </row>
    <row r="21" spans="1:11" s="5" customFormat="1" ht="19.5" customHeight="1">
      <c r="A21" s="178"/>
      <c r="B21" s="519" t="s">
        <v>129</v>
      </c>
      <c r="C21" s="519"/>
      <c r="D21" s="252"/>
      <c r="E21" s="135"/>
      <c r="F21" s="135"/>
      <c r="G21" s="135"/>
      <c r="H21" s="135"/>
      <c r="I21" s="136"/>
      <c r="J21" s="156"/>
      <c r="K21" s="156"/>
    </row>
    <row r="22" spans="1:11" s="5" customFormat="1" ht="19.5" customHeight="1">
      <c r="A22" s="244"/>
      <c r="B22" s="244"/>
      <c r="C22" s="253" t="s">
        <v>130</v>
      </c>
      <c r="D22" s="245"/>
      <c r="E22" s="135">
        <v>20338</v>
      </c>
      <c r="F22" s="285">
        <v>18110</v>
      </c>
      <c r="G22" s="285">
        <v>18219</v>
      </c>
      <c r="H22" s="285">
        <v>15175</v>
      </c>
      <c r="I22" s="370">
        <v>15223</v>
      </c>
      <c r="J22" s="156"/>
      <c r="K22" s="156"/>
    </row>
    <row r="23" spans="1:11" s="5" customFormat="1" ht="19.5" customHeight="1">
      <c r="A23" s="244"/>
      <c r="B23" s="244"/>
      <c r="C23" s="253" t="s">
        <v>137</v>
      </c>
      <c r="D23" s="245"/>
      <c r="E23" s="135">
        <v>18408</v>
      </c>
      <c r="F23" s="285">
        <v>15914</v>
      </c>
      <c r="G23" s="285">
        <v>16255</v>
      </c>
      <c r="H23" s="285">
        <v>13604</v>
      </c>
      <c r="I23" s="370">
        <v>13330</v>
      </c>
      <c r="J23" s="171"/>
      <c r="K23" s="171"/>
    </row>
    <row r="24" spans="1:11" s="5" customFormat="1" ht="19.5" customHeight="1">
      <c r="A24" s="244"/>
      <c r="B24" s="244"/>
      <c r="C24" s="253" t="s">
        <v>138</v>
      </c>
      <c r="D24" s="245"/>
      <c r="E24" s="135">
        <v>1536</v>
      </c>
      <c r="F24" s="285">
        <v>1670</v>
      </c>
      <c r="G24" s="285">
        <v>1568</v>
      </c>
      <c r="H24" s="285">
        <v>1252</v>
      </c>
      <c r="I24" s="370">
        <v>1599</v>
      </c>
      <c r="J24" s="171"/>
      <c r="K24" s="171"/>
    </row>
    <row r="25" spans="1:11" s="5" customFormat="1" ht="19.5" customHeight="1">
      <c r="A25" s="244"/>
      <c r="B25" s="244"/>
      <c r="C25" s="253" t="s">
        <v>139</v>
      </c>
      <c r="D25" s="245"/>
      <c r="E25" s="135">
        <v>394</v>
      </c>
      <c r="F25" s="285">
        <v>526</v>
      </c>
      <c r="G25" s="285">
        <v>396</v>
      </c>
      <c r="H25" s="285">
        <v>319</v>
      </c>
      <c r="I25" s="370">
        <v>294</v>
      </c>
      <c r="J25" s="240"/>
      <c r="K25" s="240"/>
    </row>
    <row r="26" spans="1:11" s="5" customFormat="1" ht="6" customHeight="1" thickBot="1">
      <c r="A26" s="16"/>
      <c r="B26" s="16"/>
      <c r="C26" s="16"/>
      <c r="D26" s="16"/>
      <c r="E26" s="151"/>
      <c r="F26" s="151"/>
      <c r="G26" s="193"/>
      <c r="H26" s="151"/>
      <c r="I26" s="193"/>
      <c r="J26" s="171"/>
      <c r="K26" s="171"/>
    </row>
    <row r="27" spans="1:20" s="5" customFormat="1" ht="18" customHeight="1">
      <c r="A27" s="26" t="s">
        <v>345</v>
      </c>
      <c r="B27" s="26"/>
      <c r="C27" s="26"/>
      <c r="E27" s="156"/>
      <c r="F27" s="156"/>
      <c r="G27" s="182"/>
      <c r="H27" s="156"/>
      <c r="I27" s="182"/>
      <c r="J27" s="171"/>
      <c r="K27" s="171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1:20" s="5" customFormat="1" ht="18" customHeight="1">
      <c r="A28" s="520"/>
      <c r="B28" s="520"/>
      <c r="C28" s="520"/>
      <c r="D28" s="520"/>
      <c r="E28" s="254"/>
      <c r="F28" s="254"/>
      <c r="G28" s="254"/>
      <c r="H28" s="254"/>
      <c r="I28" s="255"/>
      <c r="J28" s="178"/>
      <c r="K28" s="178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1:3" ht="13.5">
      <c r="A29" s="2"/>
      <c r="B29" s="2"/>
      <c r="C29" s="2"/>
    </row>
    <row r="30" spans="1:3" ht="13.5">
      <c r="A30" s="2"/>
      <c r="B30" s="2"/>
      <c r="C30" s="2"/>
    </row>
    <row r="31" spans="1:3" ht="13.5">
      <c r="A31" s="2"/>
      <c r="B31" s="2"/>
      <c r="C31" s="2"/>
    </row>
    <row r="32" spans="1:3" ht="13.5">
      <c r="A32" s="2"/>
      <c r="B32" s="2"/>
      <c r="C32" s="2"/>
    </row>
    <row r="33" spans="1:3" ht="13.5">
      <c r="A33" s="2"/>
      <c r="B33" s="2"/>
      <c r="C33" s="2"/>
    </row>
    <row r="34" spans="1:3" ht="13.5">
      <c r="A34" s="2"/>
      <c r="C34" s="2"/>
    </row>
    <row r="35" spans="1:3" ht="13.5">
      <c r="A35" s="2"/>
      <c r="C35" s="2"/>
    </row>
    <row r="36" spans="1:3" ht="13.5">
      <c r="A36" s="2"/>
      <c r="C36" s="2"/>
    </row>
    <row r="37" ht="13.5">
      <c r="C37" s="2"/>
    </row>
  </sheetData>
  <sheetProtection/>
  <mergeCells count="6">
    <mergeCell ref="B3:C3"/>
    <mergeCell ref="B15:C15"/>
    <mergeCell ref="B16:C16"/>
    <mergeCell ref="B21:C21"/>
    <mergeCell ref="A28:D28"/>
    <mergeCell ref="A1:I1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625" style="4" customWidth="1"/>
    <col min="2" max="7" width="14.00390625" style="4" customWidth="1"/>
    <col min="8" max="16384" width="9.00390625" style="4" customWidth="1"/>
  </cols>
  <sheetData>
    <row r="1" spans="1:9" ht="19.5" customHeight="1">
      <c r="A1" s="407" t="s">
        <v>255</v>
      </c>
      <c r="B1" s="407"/>
      <c r="C1" s="407"/>
      <c r="D1" s="407"/>
      <c r="E1" s="407"/>
      <c r="F1" s="407"/>
      <c r="G1" s="407"/>
      <c r="H1" s="1"/>
      <c r="I1" s="1"/>
    </row>
    <row r="2" spans="1:7" s="5" customFormat="1" ht="9" customHeight="1">
      <c r="A2" s="7"/>
      <c r="B2" s="156"/>
      <c r="C2" s="156"/>
      <c r="D2" s="156"/>
      <c r="E2" s="156"/>
      <c r="F2" s="156"/>
      <c r="G2" s="156"/>
    </row>
    <row r="3" spans="1:7" s="5" customFormat="1" ht="18" customHeight="1" thickBot="1">
      <c r="A3" s="16"/>
      <c r="B3" s="151"/>
      <c r="C3" s="151"/>
      <c r="D3" s="151"/>
      <c r="E3" s="151"/>
      <c r="F3" s="151"/>
      <c r="G3" s="158" t="s">
        <v>26</v>
      </c>
    </row>
    <row r="4" spans="1:7" s="5" customFormat="1" ht="24" customHeight="1">
      <c r="A4" s="460" t="s">
        <v>210</v>
      </c>
      <c r="B4" s="400" t="s">
        <v>259</v>
      </c>
      <c r="C4" s="400"/>
      <c r="D4" s="400"/>
      <c r="E4" s="400" t="s">
        <v>140</v>
      </c>
      <c r="F4" s="400" t="s">
        <v>141</v>
      </c>
      <c r="G4" s="387" t="s">
        <v>258</v>
      </c>
    </row>
    <row r="5" spans="1:7" s="5" customFormat="1" ht="24" customHeight="1">
      <c r="A5" s="403"/>
      <c r="B5" s="161" t="s">
        <v>209</v>
      </c>
      <c r="C5" s="161" t="s">
        <v>256</v>
      </c>
      <c r="D5" s="161" t="s">
        <v>257</v>
      </c>
      <c r="E5" s="521"/>
      <c r="F5" s="521"/>
      <c r="G5" s="522"/>
    </row>
    <row r="6" spans="1:7" s="5" customFormat="1" ht="6" customHeight="1">
      <c r="A6" s="18"/>
      <c r="B6" s="156"/>
      <c r="C6" s="156"/>
      <c r="D6" s="156"/>
      <c r="E6" s="156"/>
      <c r="F6" s="156"/>
      <c r="G6" s="171"/>
    </row>
    <row r="7" spans="1:7" s="5" customFormat="1" ht="24.75" customHeight="1">
      <c r="A7" s="19" t="s">
        <v>507</v>
      </c>
      <c r="B7" s="135">
        <f>C7+D7</f>
        <v>122551</v>
      </c>
      <c r="C7" s="135">
        <v>65215</v>
      </c>
      <c r="D7" s="135">
        <v>57336</v>
      </c>
      <c r="E7" s="135">
        <v>4890</v>
      </c>
      <c r="F7" s="135">
        <v>100</v>
      </c>
      <c r="G7" s="135">
        <v>43047</v>
      </c>
    </row>
    <row r="8" spans="1:7" s="5" customFormat="1" ht="25.5" customHeight="1">
      <c r="A8" s="19">
        <v>26</v>
      </c>
      <c r="B8" s="135">
        <f>C8+D8</f>
        <v>121448</v>
      </c>
      <c r="C8" s="135">
        <v>65380</v>
      </c>
      <c r="D8" s="135">
        <v>56068</v>
      </c>
      <c r="E8" s="135">
        <v>4769</v>
      </c>
      <c r="F8" s="135">
        <v>85</v>
      </c>
      <c r="G8" s="135">
        <v>45268</v>
      </c>
    </row>
    <row r="9" spans="1:7" s="5" customFormat="1" ht="25.5" customHeight="1">
      <c r="A9" s="19">
        <v>27</v>
      </c>
      <c r="B9" s="135">
        <f>C9+D9</f>
        <v>100867</v>
      </c>
      <c r="C9" s="135">
        <v>53423</v>
      </c>
      <c r="D9" s="135">
        <v>47444</v>
      </c>
      <c r="E9" s="135">
        <v>4469</v>
      </c>
      <c r="F9" s="135">
        <v>76</v>
      </c>
      <c r="G9" s="135">
        <v>39878</v>
      </c>
    </row>
    <row r="10" spans="1:7" s="5" customFormat="1" ht="25.5" customHeight="1">
      <c r="A10" s="19">
        <v>28</v>
      </c>
      <c r="B10" s="135">
        <f>C10+D10</f>
        <v>169182</v>
      </c>
      <c r="C10" s="135">
        <v>87797</v>
      </c>
      <c r="D10" s="135">
        <v>81385</v>
      </c>
      <c r="E10" s="135">
        <v>4068</v>
      </c>
      <c r="F10" s="135">
        <v>73</v>
      </c>
      <c r="G10" s="135">
        <v>66559</v>
      </c>
    </row>
    <row r="11" spans="1:7" s="1" customFormat="1" ht="25.5" customHeight="1">
      <c r="A11" s="117">
        <v>29</v>
      </c>
      <c r="B11" s="136">
        <f>C11+D11</f>
        <v>139171</v>
      </c>
      <c r="C11" s="136">
        <v>72256</v>
      </c>
      <c r="D11" s="136">
        <v>66915</v>
      </c>
      <c r="E11" s="136">
        <v>4069</v>
      </c>
      <c r="F11" s="136">
        <v>67</v>
      </c>
      <c r="G11" s="136">
        <v>44808</v>
      </c>
    </row>
    <row r="12" spans="1:7" s="5" customFormat="1" ht="5.25" customHeight="1" thickBot="1">
      <c r="A12" s="20"/>
      <c r="B12" s="151"/>
      <c r="C12" s="151"/>
      <c r="D12" s="151"/>
      <c r="E12" s="151"/>
      <c r="F12" s="151"/>
      <c r="G12" s="151"/>
    </row>
    <row r="13" spans="1:7" s="5" customFormat="1" ht="19.5" customHeight="1">
      <c r="A13" s="5" t="s">
        <v>363</v>
      </c>
      <c r="B13" s="156"/>
      <c r="C13" s="156"/>
      <c r="D13" s="156"/>
      <c r="E13" s="156"/>
      <c r="F13" s="156"/>
      <c r="G13" s="171"/>
    </row>
    <row r="14" spans="2:7" s="5" customFormat="1" ht="13.5">
      <c r="B14" s="156"/>
      <c r="C14" s="156"/>
      <c r="D14" s="156"/>
      <c r="E14" s="156"/>
      <c r="F14" s="156"/>
      <c r="G14" s="171"/>
    </row>
    <row r="15" ht="13.5">
      <c r="G15" s="3"/>
    </row>
  </sheetData>
  <sheetProtection/>
  <mergeCells count="6">
    <mergeCell ref="A1:G1"/>
    <mergeCell ref="A4:A5"/>
    <mergeCell ref="B4:D4"/>
    <mergeCell ref="E4:E5"/>
    <mergeCell ref="F4:F5"/>
    <mergeCell ref="G4:G5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:J1"/>
      <selection pane="bottomLeft" activeCell="A1" sqref="A1:Y1"/>
    </sheetView>
  </sheetViews>
  <sheetFormatPr defaultColWidth="9.00390625" defaultRowHeight="13.5"/>
  <cols>
    <col min="1" max="1" width="12.125" style="5" customWidth="1"/>
    <col min="2" max="3" width="4.25390625" style="5" customWidth="1"/>
    <col min="4" max="6" width="6.75390625" style="5" bestFit="1" customWidth="1"/>
    <col min="7" max="16" width="5.875" style="5" bestFit="1" customWidth="1"/>
    <col min="17" max="17" width="5.50390625" style="5" customWidth="1"/>
    <col min="18" max="24" width="5.875" style="5" bestFit="1" customWidth="1"/>
    <col min="25" max="25" width="4.25390625" style="5" bestFit="1" customWidth="1"/>
    <col min="26" max="16384" width="9.00390625" style="5" customWidth="1"/>
  </cols>
  <sheetData>
    <row r="1" spans="1:25" s="114" customFormat="1" ht="21" customHeight="1">
      <c r="A1" s="409" t="s">
        <v>306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</row>
    <row r="2" spans="1:25" s="7" customFormat="1" ht="12" customHeight="1" thickBot="1">
      <c r="A2" s="6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7" customFormat="1" ht="36" customHeight="1">
      <c r="A3" s="415" t="s">
        <v>210</v>
      </c>
      <c r="B3" s="417" t="s">
        <v>87</v>
      </c>
      <c r="C3" s="417" t="s">
        <v>31</v>
      </c>
      <c r="D3" s="410" t="s">
        <v>209</v>
      </c>
      <c r="E3" s="411"/>
      <c r="F3" s="412"/>
      <c r="G3" s="410" t="s">
        <v>355</v>
      </c>
      <c r="H3" s="411"/>
      <c r="I3" s="412"/>
      <c r="J3" s="410" t="s">
        <v>356</v>
      </c>
      <c r="K3" s="411"/>
      <c r="L3" s="412"/>
      <c r="M3" s="410" t="s">
        <v>357</v>
      </c>
      <c r="N3" s="411"/>
      <c r="O3" s="412"/>
      <c r="P3" s="410" t="s">
        <v>358</v>
      </c>
      <c r="Q3" s="411"/>
      <c r="R3" s="412"/>
      <c r="S3" s="410" t="s">
        <v>359</v>
      </c>
      <c r="T3" s="411"/>
      <c r="U3" s="412"/>
      <c r="V3" s="410" t="s">
        <v>360</v>
      </c>
      <c r="W3" s="411"/>
      <c r="X3" s="412"/>
      <c r="Y3" s="413" t="s">
        <v>88</v>
      </c>
    </row>
    <row r="4" spans="1:25" s="7" customFormat="1" ht="36" customHeight="1">
      <c r="A4" s="416"/>
      <c r="B4" s="418"/>
      <c r="C4" s="418"/>
      <c r="D4" s="164" t="s">
        <v>10</v>
      </c>
      <c r="E4" s="166" t="s">
        <v>32</v>
      </c>
      <c r="F4" s="166" t="s">
        <v>33</v>
      </c>
      <c r="G4" s="166" t="s">
        <v>10</v>
      </c>
      <c r="H4" s="166" t="s">
        <v>32</v>
      </c>
      <c r="I4" s="166" t="s">
        <v>33</v>
      </c>
      <c r="J4" s="166" t="s">
        <v>10</v>
      </c>
      <c r="K4" s="166" t="s">
        <v>32</v>
      </c>
      <c r="L4" s="166" t="s">
        <v>33</v>
      </c>
      <c r="M4" s="166" t="s">
        <v>10</v>
      </c>
      <c r="N4" s="166" t="s">
        <v>32</v>
      </c>
      <c r="O4" s="166" t="s">
        <v>33</v>
      </c>
      <c r="P4" s="166" t="s">
        <v>10</v>
      </c>
      <c r="Q4" s="166" t="s">
        <v>32</v>
      </c>
      <c r="R4" s="166" t="s">
        <v>33</v>
      </c>
      <c r="S4" s="166" t="s">
        <v>10</v>
      </c>
      <c r="T4" s="166" t="s">
        <v>32</v>
      </c>
      <c r="U4" s="166" t="s">
        <v>33</v>
      </c>
      <c r="V4" s="166" t="s">
        <v>10</v>
      </c>
      <c r="W4" s="166" t="s">
        <v>32</v>
      </c>
      <c r="X4" s="165" t="s">
        <v>33</v>
      </c>
      <c r="Y4" s="414"/>
    </row>
    <row r="5" spans="1:25" ht="9.75" customHeight="1">
      <c r="A5" s="18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58.5" customHeight="1">
      <c r="A6" s="11" t="s">
        <v>511</v>
      </c>
      <c r="B6" s="309">
        <v>47</v>
      </c>
      <c r="C6" s="310">
        <v>783</v>
      </c>
      <c r="D6" s="310">
        <f>E6+F6</f>
        <v>21214</v>
      </c>
      <c r="E6" s="310">
        <f aca="true" t="shared" si="0" ref="E6:F8">H6+K6+N6+Q6+T6+W6</f>
        <v>10806</v>
      </c>
      <c r="F6" s="310">
        <f t="shared" si="0"/>
        <v>10408</v>
      </c>
      <c r="G6" s="310">
        <f>H6+I6</f>
        <v>3361</v>
      </c>
      <c r="H6" s="310">
        <v>1735</v>
      </c>
      <c r="I6" s="310">
        <v>1626</v>
      </c>
      <c r="J6" s="310">
        <f>+K6+L6</f>
        <v>3460</v>
      </c>
      <c r="K6" s="310">
        <v>1779</v>
      </c>
      <c r="L6" s="310">
        <v>1681</v>
      </c>
      <c r="M6" s="310">
        <f>N6+O6</f>
        <v>3435</v>
      </c>
      <c r="N6" s="310">
        <v>1710</v>
      </c>
      <c r="O6" s="310">
        <v>1725</v>
      </c>
      <c r="P6" s="310">
        <f>Q6+R6</f>
        <v>3471</v>
      </c>
      <c r="Q6" s="310">
        <v>1801</v>
      </c>
      <c r="R6" s="310">
        <v>1670</v>
      </c>
      <c r="S6" s="310">
        <f>T6+U6</f>
        <v>3677</v>
      </c>
      <c r="T6" s="310">
        <v>1845</v>
      </c>
      <c r="U6" s="310">
        <v>1832</v>
      </c>
      <c r="V6" s="310">
        <f>W6+X6</f>
        <v>3810</v>
      </c>
      <c r="W6" s="310">
        <v>1936</v>
      </c>
      <c r="X6" s="310">
        <v>1874</v>
      </c>
      <c r="Y6" s="310">
        <v>204</v>
      </c>
    </row>
    <row r="7" spans="1:63" ht="58.5" customHeight="1">
      <c r="A7" s="11">
        <v>27</v>
      </c>
      <c r="B7" s="309">
        <v>47</v>
      </c>
      <c r="C7" s="310">
        <v>787</v>
      </c>
      <c r="D7" s="310">
        <f>E7+F7</f>
        <v>20939</v>
      </c>
      <c r="E7" s="310">
        <f t="shared" si="0"/>
        <v>10645</v>
      </c>
      <c r="F7" s="310">
        <f t="shared" si="0"/>
        <v>10294</v>
      </c>
      <c r="G7" s="310">
        <f>H7+I7</f>
        <v>3510</v>
      </c>
      <c r="H7" s="310">
        <v>1760</v>
      </c>
      <c r="I7" s="310">
        <v>1750</v>
      </c>
      <c r="J7" s="310">
        <f>+K7+L7</f>
        <v>3361</v>
      </c>
      <c r="K7" s="310">
        <v>1728</v>
      </c>
      <c r="L7" s="310">
        <v>1633</v>
      </c>
      <c r="M7" s="310">
        <f>N7+O7</f>
        <v>3468</v>
      </c>
      <c r="N7" s="310">
        <v>1791</v>
      </c>
      <c r="O7" s="310">
        <v>1677</v>
      </c>
      <c r="P7" s="310">
        <f>Q7+R7</f>
        <v>3443</v>
      </c>
      <c r="Q7" s="310">
        <v>1714</v>
      </c>
      <c r="R7" s="310">
        <v>1729</v>
      </c>
      <c r="S7" s="310">
        <f>T7+U7</f>
        <v>3480</v>
      </c>
      <c r="T7" s="310">
        <v>1806</v>
      </c>
      <c r="U7" s="310">
        <v>1674</v>
      </c>
      <c r="V7" s="310">
        <f>W7+X7</f>
        <v>3677</v>
      </c>
      <c r="W7" s="310">
        <v>1846</v>
      </c>
      <c r="X7" s="310">
        <v>1831</v>
      </c>
      <c r="Y7" s="310">
        <v>184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</row>
    <row r="8" spans="1:63" ht="58.5" customHeight="1">
      <c r="A8" s="301">
        <v>28</v>
      </c>
      <c r="B8" s="309">
        <v>47</v>
      </c>
      <c r="C8" s="310">
        <v>771</v>
      </c>
      <c r="D8" s="310">
        <f>E8+F8</f>
        <v>20549</v>
      </c>
      <c r="E8" s="310">
        <f t="shared" si="0"/>
        <v>10519</v>
      </c>
      <c r="F8" s="310">
        <f t="shared" si="0"/>
        <v>10030</v>
      </c>
      <c r="G8" s="310">
        <f>H8+I8</f>
        <v>3317</v>
      </c>
      <c r="H8" s="310">
        <v>1705</v>
      </c>
      <c r="I8" s="310">
        <v>1612</v>
      </c>
      <c r="J8" s="310">
        <f>+K8+L8</f>
        <v>3503</v>
      </c>
      <c r="K8" s="310">
        <v>1760</v>
      </c>
      <c r="L8" s="310">
        <v>1743</v>
      </c>
      <c r="M8" s="310">
        <f>N8+O8</f>
        <v>3346</v>
      </c>
      <c r="N8" s="310">
        <v>1730</v>
      </c>
      <c r="O8" s="310">
        <v>1616</v>
      </c>
      <c r="P8" s="310">
        <f>Q8+R8</f>
        <v>3478</v>
      </c>
      <c r="Q8" s="310">
        <v>1801</v>
      </c>
      <c r="R8" s="310">
        <v>1677</v>
      </c>
      <c r="S8" s="310">
        <f>T8+U8</f>
        <v>3432</v>
      </c>
      <c r="T8" s="310">
        <v>1714</v>
      </c>
      <c r="U8" s="310">
        <v>1718</v>
      </c>
      <c r="V8" s="310">
        <f>W8+X8</f>
        <v>3473</v>
      </c>
      <c r="W8" s="310">
        <v>1809</v>
      </c>
      <c r="X8" s="310">
        <v>1664</v>
      </c>
      <c r="Y8" s="310">
        <v>215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</row>
    <row r="9" spans="1:63" ht="58.5" customHeight="1">
      <c r="A9" s="301">
        <v>29</v>
      </c>
      <c r="B9" s="309">
        <v>46</v>
      </c>
      <c r="C9" s="310">
        <v>770</v>
      </c>
      <c r="D9" s="310">
        <f>E9+F9</f>
        <v>20461</v>
      </c>
      <c r="E9" s="310">
        <f>H9+K9+N9+Q9+T9+W9</f>
        <v>10416</v>
      </c>
      <c r="F9" s="310">
        <v>10045</v>
      </c>
      <c r="G9" s="310">
        <f>H9+I9</f>
        <v>3386</v>
      </c>
      <c r="H9" s="310">
        <v>1714</v>
      </c>
      <c r="I9" s="310">
        <v>1672</v>
      </c>
      <c r="J9" s="310">
        <f>+K9+L9</f>
        <v>3317</v>
      </c>
      <c r="K9" s="310">
        <v>1704</v>
      </c>
      <c r="L9" s="310">
        <v>1613</v>
      </c>
      <c r="M9" s="310">
        <f>N9+O9</f>
        <v>3489</v>
      </c>
      <c r="N9" s="310">
        <v>1747</v>
      </c>
      <c r="O9" s="310">
        <v>1742</v>
      </c>
      <c r="P9" s="310">
        <f>Q9+R9</f>
        <v>3356</v>
      </c>
      <c r="Q9" s="310">
        <v>1735</v>
      </c>
      <c r="R9" s="310">
        <v>1621</v>
      </c>
      <c r="S9" s="310">
        <f>T9+U9</f>
        <v>3480</v>
      </c>
      <c r="T9" s="310">
        <v>1800</v>
      </c>
      <c r="U9" s="310">
        <v>1680</v>
      </c>
      <c r="V9" s="310">
        <f>W9+X9</f>
        <v>3433</v>
      </c>
      <c r="W9" s="310">
        <v>1716</v>
      </c>
      <c r="X9" s="310">
        <v>1717</v>
      </c>
      <c r="Y9" s="310">
        <v>216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</row>
    <row r="10" spans="1:63" s="1" customFormat="1" ht="58.5" customHeight="1">
      <c r="A10" s="256">
        <v>30</v>
      </c>
      <c r="B10" s="311">
        <v>46</v>
      </c>
      <c r="C10" s="312">
        <v>768</v>
      </c>
      <c r="D10" s="312">
        <f>E10+F10</f>
        <v>20192</v>
      </c>
      <c r="E10" s="312">
        <f>H10+K10+N10+Q10+T10+W10</f>
        <v>10352</v>
      </c>
      <c r="F10" s="312">
        <f>I10+L10+O10+R10+U10+X10</f>
        <v>9840</v>
      </c>
      <c r="G10" s="312">
        <f>H10+I10</f>
        <v>3166</v>
      </c>
      <c r="H10" s="312">
        <v>1654</v>
      </c>
      <c r="I10" s="312">
        <v>1512</v>
      </c>
      <c r="J10" s="312">
        <f>+K10+L10</f>
        <v>3385</v>
      </c>
      <c r="K10" s="312">
        <v>1710</v>
      </c>
      <c r="L10" s="312">
        <v>1675</v>
      </c>
      <c r="M10" s="312">
        <f>N10+O10</f>
        <v>3312</v>
      </c>
      <c r="N10" s="312">
        <v>1710</v>
      </c>
      <c r="O10" s="312">
        <v>1602</v>
      </c>
      <c r="P10" s="312">
        <f>Q10+R10</f>
        <v>3493</v>
      </c>
      <c r="Q10" s="312">
        <v>1747</v>
      </c>
      <c r="R10" s="312">
        <v>1746</v>
      </c>
      <c r="S10" s="312">
        <f>T10+U10</f>
        <v>3352</v>
      </c>
      <c r="T10" s="312">
        <v>1732</v>
      </c>
      <c r="U10" s="312">
        <v>1620</v>
      </c>
      <c r="V10" s="312">
        <f>W10+X10</f>
        <v>3484</v>
      </c>
      <c r="W10" s="312">
        <v>1799</v>
      </c>
      <c r="X10" s="312">
        <v>1685</v>
      </c>
      <c r="Y10" s="312">
        <v>224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25" ht="9" customHeight="1" thickBot="1">
      <c r="A11" s="115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</row>
    <row r="12" spans="1:25" s="7" customFormat="1" ht="22.5" customHeight="1">
      <c r="A12" s="5" t="s">
        <v>418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56" t="s">
        <v>464</v>
      </c>
      <c r="R12" s="169"/>
      <c r="S12" s="169"/>
      <c r="T12" s="169"/>
      <c r="U12" s="169"/>
      <c r="V12" s="169"/>
      <c r="W12" s="169"/>
      <c r="X12" s="169"/>
      <c r="Y12" s="169"/>
    </row>
    <row r="13" spans="1:25" ht="14.25">
      <c r="A13" s="170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9.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71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17" ht="19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7" ht="13.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17" ht="22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</row>
    <row r="18" spans="1:17" ht="22.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22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7" ht="22.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1:17" ht="22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3.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</row>
    <row r="23" spans="1:17" ht="13.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3.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</sheetData>
  <sheetProtection/>
  <mergeCells count="12">
    <mergeCell ref="P3:R3"/>
    <mergeCell ref="S3:U3"/>
    <mergeCell ref="V3:X3"/>
    <mergeCell ref="Y3:Y4"/>
    <mergeCell ref="A1:Y1"/>
    <mergeCell ref="A3:A4"/>
    <mergeCell ref="B3:B4"/>
    <mergeCell ref="C3:C4"/>
    <mergeCell ref="D3:F3"/>
    <mergeCell ref="G3:I3"/>
    <mergeCell ref="J3:L3"/>
    <mergeCell ref="M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="110" zoomScaleNormal="110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4" customWidth="1"/>
    <col min="2" max="2" width="8.50390625" style="4" customWidth="1"/>
    <col min="3" max="3" width="8.75390625" style="4" customWidth="1"/>
    <col min="4" max="10" width="8.50390625" style="4" customWidth="1"/>
    <col min="11" max="11" width="8.625" style="4" customWidth="1"/>
    <col min="12" max="16384" width="9.00390625" style="4" customWidth="1"/>
  </cols>
  <sheetData>
    <row r="1" spans="1:14" ht="19.5" customHeight="1">
      <c r="A1" s="524" t="s">
        <v>142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4" ht="9" customHeight="1" thickBot="1">
      <c r="A2" s="65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"/>
      <c r="N2" s="147"/>
    </row>
    <row r="3" spans="1:15" s="5" customFormat="1" ht="28.5" customHeight="1">
      <c r="A3" s="403" t="s">
        <v>210</v>
      </c>
      <c r="B3" s="430" t="s">
        <v>439</v>
      </c>
      <c r="C3" s="429" t="s">
        <v>440</v>
      </c>
      <c r="D3" s="404" t="s">
        <v>441</v>
      </c>
      <c r="E3" s="405"/>
      <c r="F3" s="405"/>
      <c r="G3" s="405"/>
      <c r="H3" s="405"/>
      <c r="I3" s="405"/>
      <c r="J3" s="405"/>
      <c r="K3" s="406"/>
      <c r="L3" s="404" t="s">
        <v>400</v>
      </c>
      <c r="M3" s="406"/>
      <c r="N3" s="526" t="s">
        <v>342</v>
      </c>
      <c r="O3" s="26"/>
    </row>
    <row r="4" spans="1:15" s="5" customFormat="1" ht="28.5" customHeight="1">
      <c r="A4" s="403"/>
      <c r="B4" s="430"/>
      <c r="C4" s="429"/>
      <c r="D4" s="528" t="s">
        <v>143</v>
      </c>
      <c r="E4" s="522" t="s">
        <v>442</v>
      </c>
      <c r="F4" s="529"/>
      <c r="G4" s="530"/>
      <c r="H4" s="531" t="s">
        <v>443</v>
      </c>
      <c r="I4" s="532"/>
      <c r="J4" s="533"/>
      <c r="K4" s="428" t="s">
        <v>444</v>
      </c>
      <c r="L4" s="523" t="s">
        <v>144</v>
      </c>
      <c r="M4" s="523" t="s">
        <v>145</v>
      </c>
      <c r="N4" s="526"/>
      <c r="O4" s="26"/>
    </row>
    <row r="5" spans="1:15" s="5" customFormat="1" ht="31.5" customHeight="1">
      <c r="A5" s="525"/>
      <c r="B5" s="521"/>
      <c r="C5" s="400"/>
      <c r="D5" s="387"/>
      <c r="E5" s="161" t="s">
        <v>252</v>
      </c>
      <c r="F5" s="161" t="s">
        <v>253</v>
      </c>
      <c r="G5" s="161" t="s">
        <v>254</v>
      </c>
      <c r="H5" s="161" t="s">
        <v>252</v>
      </c>
      <c r="I5" s="161" t="s">
        <v>253</v>
      </c>
      <c r="J5" s="201" t="s">
        <v>254</v>
      </c>
      <c r="K5" s="430"/>
      <c r="L5" s="400"/>
      <c r="M5" s="400"/>
      <c r="N5" s="527"/>
      <c r="O5" s="26"/>
    </row>
    <row r="6" spans="1:14" s="5" customFormat="1" ht="5.25" customHeight="1">
      <c r="A6" s="18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71"/>
    </row>
    <row r="7" spans="1:14" s="9" customFormat="1" ht="31.5" customHeight="1">
      <c r="A7" s="11" t="s">
        <v>507</v>
      </c>
      <c r="B7" s="202">
        <v>295</v>
      </c>
      <c r="C7" s="202">
        <f>D7+M7+N7</f>
        <v>62388</v>
      </c>
      <c r="D7" s="202">
        <f>SUM(E7:K7)</f>
        <v>29587</v>
      </c>
      <c r="E7" s="202">
        <v>4502</v>
      </c>
      <c r="F7" s="202">
        <v>14622</v>
      </c>
      <c r="G7" s="202">
        <v>4229</v>
      </c>
      <c r="H7" s="202">
        <v>65</v>
      </c>
      <c r="I7" s="202">
        <v>1991</v>
      </c>
      <c r="J7" s="202">
        <v>517</v>
      </c>
      <c r="K7" s="202">
        <v>3661</v>
      </c>
      <c r="L7" s="202">
        <v>1758</v>
      </c>
      <c r="M7" s="202">
        <v>24943</v>
      </c>
      <c r="N7" s="202">
        <v>7858</v>
      </c>
    </row>
    <row r="8" spans="1:14" s="9" customFormat="1" ht="31.5" customHeight="1">
      <c r="A8" s="11">
        <v>26</v>
      </c>
      <c r="B8" s="202">
        <v>296</v>
      </c>
      <c r="C8" s="202">
        <f>D8+M8+N8</f>
        <v>62558</v>
      </c>
      <c r="D8" s="202">
        <f>SUM(E8:K8)</f>
        <v>31017</v>
      </c>
      <c r="E8" s="202">
        <v>5101</v>
      </c>
      <c r="F8" s="202">
        <v>13746</v>
      </c>
      <c r="G8" s="202">
        <v>5121</v>
      </c>
      <c r="H8" s="202">
        <v>119</v>
      </c>
      <c r="I8" s="202">
        <v>2597</v>
      </c>
      <c r="J8" s="202">
        <v>319</v>
      </c>
      <c r="K8" s="202">
        <v>4014</v>
      </c>
      <c r="L8" s="202">
        <v>1587</v>
      </c>
      <c r="M8" s="202">
        <v>24041</v>
      </c>
      <c r="N8" s="202">
        <v>7500</v>
      </c>
    </row>
    <row r="9" spans="1:14" s="9" customFormat="1" ht="31.5" customHeight="1">
      <c r="A9" s="11">
        <v>27</v>
      </c>
      <c r="B9" s="202">
        <v>297</v>
      </c>
      <c r="C9" s="202">
        <f>D9+M9+N9</f>
        <v>61323</v>
      </c>
      <c r="D9" s="202">
        <f>SUM(E9:K9)</f>
        <v>33307</v>
      </c>
      <c r="E9" s="202">
        <v>5354</v>
      </c>
      <c r="F9" s="202">
        <v>13874</v>
      </c>
      <c r="G9" s="202">
        <v>5256</v>
      </c>
      <c r="H9" s="202">
        <v>92</v>
      </c>
      <c r="I9" s="202">
        <v>2380</v>
      </c>
      <c r="J9" s="202">
        <v>752</v>
      </c>
      <c r="K9" s="202">
        <v>5599</v>
      </c>
      <c r="L9" s="202">
        <v>1488</v>
      </c>
      <c r="M9" s="202">
        <v>20303</v>
      </c>
      <c r="N9" s="202">
        <v>7713</v>
      </c>
    </row>
    <row r="10" spans="1:14" s="9" customFormat="1" ht="31.5" customHeight="1">
      <c r="A10" s="11">
        <v>28</v>
      </c>
      <c r="B10" s="202">
        <v>294</v>
      </c>
      <c r="C10" s="202">
        <f>D10+M10+N10</f>
        <v>66681</v>
      </c>
      <c r="D10" s="202">
        <f>SUM(E10:K10)</f>
        <v>38928</v>
      </c>
      <c r="E10" s="202">
        <v>7008</v>
      </c>
      <c r="F10" s="202">
        <v>16095</v>
      </c>
      <c r="G10" s="202">
        <v>6910</v>
      </c>
      <c r="H10" s="202">
        <v>101</v>
      </c>
      <c r="I10" s="202">
        <v>2526</v>
      </c>
      <c r="J10" s="202">
        <v>897</v>
      </c>
      <c r="K10" s="202">
        <v>5391</v>
      </c>
      <c r="L10" s="202">
        <v>1326</v>
      </c>
      <c r="M10" s="202">
        <v>17811</v>
      </c>
      <c r="N10" s="202">
        <v>9942</v>
      </c>
    </row>
    <row r="11" spans="1:14" s="146" customFormat="1" ht="31.5" customHeight="1">
      <c r="A11" s="384">
        <v>29</v>
      </c>
      <c r="B11" s="203">
        <v>293</v>
      </c>
      <c r="C11" s="203">
        <f>D11+M11+N11</f>
        <v>68783</v>
      </c>
      <c r="D11" s="203">
        <f>SUM(E11:K11)</f>
        <v>40011</v>
      </c>
      <c r="E11" s="203">
        <v>6907</v>
      </c>
      <c r="F11" s="203">
        <v>16993</v>
      </c>
      <c r="G11" s="203">
        <v>6721</v>
      </c>
      <c r="H11" s="203">
        <v>62</v>
      </c>
      <c r="I11" s="203">
        <v>2670</v>
      </c>
      <c r="J11" s="203">
        <v>1022</v>
      </c>
      <c r="K11" s="203">
        <v>5636</v>
      </c>
      <c r="L11" s="203">
        <v>1283</v>
      </c>
      <c r="M11" s="203">
        <v>18543</v>
      </c>
      <c r="N11" s="203">
        <v>10229</v>
      </c>
    </row>
    <row r="12" spans="1:14" s="5" customFormat="1" ht="6" customHeight="1" thickBot="1">
      <c r="A12" s="286"/>
      <c r="B12" s="287"/>
      <c r="C12" s="193"/>
      <c r="D12" s="193"/>
      <c r="E12" s="288"/>
      <c r="F12" s="288"/>
      <c r="G12" s="288"/>
      <c r="H12" s="288"/>
      <c r="I12" s="288"/>
      <c r="J12" s="288"/>
      <c r="K12" s="288"/>
      <c r="L12" s="193"/>
      <c r="M12" s="193"/>
      <c r="N12" s="288"/>
    </row>
    <row r="13" spans="1:14" s="9" customFormat="1" ht="19.5" customHeight="1">
      <c r="A13" s="9" t="s">
        <v>364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202"/>
    </row>
  </sheetData>
  <sheetProtection/>
  <mergeCells count="13">
    <mergeCell ref="D4:D5"/>
    <mergeCell ref="E4:G4"/>
    <mergeCell ref="H4:J4"/>
    <mergeCell ref="K4:K5"/>
    <mergeCell ref="L4:L5"/>
    <mergeCell ref="M4:M5"/>
    <mergeCell ref="A1:N1"/>
    <mergeCell ref="A3:A5"/>
    <mergeCell ref="B3:B5"/>
    <mergeCell ref="C3:C5"/>
    <mergeCell ref="D3:K3"/>
    <mergeCell ref="L3:M3"/>
    <mergeCell ref="N3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5.25390625" style="4" customWidth="1"/>
    <col min="2" max="4" width="27.125" style="4" customWidth="1"/>
    <col min="5" max="16384" width="9.00390625" style="4" customWidth="1"/>
  </cols>
  <sheetData>
    <row r="1" spans="1:5" ht="17.25">
      <c r="A1" s="407" t="s">
        <v>146</v>
      </c>
      <c r="B1" s="407"/>
      <c r="C1" s="407"/>
      <c r="D1" s="407"/>
      <c r="E1" s="1"/>
    </row>
    <row r="2" spans="1:4" s="5" customFormat="1" ht="9" customHeight="1">
      <c r="A2" s="7"/>
      <c r="B2" s="156"/>
      <c r="C2" s="156"/>
      <c r="D2" s="156"/>
    </row>
    <row r="3" spans="1:4" s="5" customFormat="1" ht="18" customHeight="1" thickBot="1">
      <c r="A3" s="16"/>
      <c r="B3" s="151"/>
      <c r="C3" s="151"/>
      <c r="D3" s="158" t="s">
        <v>26</v>
      </c>
    </row>
    <row r="4" spans="1:4" s="5" customFormat="1" ht="24" customHeight="1">
      <c r="A4" s="17" t="s">
        <v>210</v>
      </c>
      <c r="B4" s="152" t="s">
        <v>147</v>
      </c>
      <c r="C4" s="152" t="s">
        <v>148</v>
      </c>
      <c r="D4" s="154" t="s">
        <v>149</v>
      </c>
    </row>
    <row r="5" spans="1:4" s="5" customFormat="1" ht="6" customHeight="1">
      <c r="A5" s="42"/>
      <c r="B5" s="156"/>
      <c r="C5" s="156"/>
      <c r="D5" s="156"/>
    </row>
    <row r="6" spans="1:4" s="5" customFormat="1" ht="24.75" customHeight="1">
      <c r="A6" s="19" t="s">
        <v>507</v>
      </c>
      <c r="B6" s="135">
        <v>826</v>
      </c>
      <c r="C6" s="135">
        <v>27411</v>
      </c>
      <c r="D6" s="135">
        <v>54837</v>
      </c>
    </row>
    <row r="7" spans="1:4" s="5" customFormat="1" ht="24.75" customHeight="1">
      <c r="A7" s="19">
        <v>26</v>
      </c>
      <c r="B7" s="135">
        <v>877</v>
      </c>
      <c r="C7" s="135">
        <v>29538</v>
      </c>
      <c r="D7" s="135">
        <v>57099</v>
      </c>
    </row>
    <row r="8" spans="1:4" s="5" customFormat="1" ht="24.75" customHeight="1">
      <c r="A8" s="19">
        <v>27</v>
      </c>
      <c r="B8" s="135">
        <v>887</v>
      </c>
      <c r="C8" s="135">
        <v>30523</v>
      </c>
      <c r="D8" s="135">
        <v>57859</v>
      </c>
    </row>
    <row r="9" spans="1:4" s="1" customFormat="1" ht="24.75" customHeight="1">
      <c r="A9" s="19">
        <v>28</v>
      </c>
      <c r="B9" s="135">
        <v>847</v>
      </c>
      <c r="C9" s="135">
        <v>28779</v>
      </c>
      <c r="D9" s="135">
        <v>54106</v>
      </c>
    </row>
    <row r="10" spans="1:4" s="1" customFormat="1" ht="24.75" customHeight="1">
      <c r="A10" s="117">
        <v>29</v>
      </c>
      <c r="B10" s="136">
        <v>814</v>
      </c>
      <c r="C10" s="136">
        <v>26968</v>
      </c>
      <c r="D10" s="136">
        <v>51884</v>
      </c>
    </row>
    <row r="11" spans="1:4" s="5" customFormat="1" ht="6" customHeight="1" thickBot="1">
      <c r="A11" s="20"/>
      <c r="B11" s="174"/>
      <c r="C11" s="151"/>
      <c r="D11" s="151"/>
    </row>
    <row r="12" spans="1:4" s="5" customFormat="1" ht="18" customHeight="1">
      <c r="A12" s="5" t="s">
        <v>434</v>
      </c>
      <c r="B12" s="156"/>
      <c r="C12" s="156"/>
      <c r="D12" s="156"/>
    </row>
    <row r="13" spans="2:4" s="5" customFormat="1" ht="13.5">
      <c r="B13" s="156"/>
      <c r="C13" s="156"/>
      <c r="D13" s="156"/>
    </row>
    <row r="14" spans="1:8" ht="13.5">
      <c r="A14" s="327"/>
      <c r="B14" s="327"/>
      <c r="C14" s="327"/>
      <c r="D14" s="327"/>
      <c r="E14" s="327"/>
      <c r="F14" s="327"/>
      <c r="G14" s="327"/>
      <c r="H14" s="327"/>
    </row>
    <row r="15" spans="1:8" ht="13.5">
      <c r="A15" s="327"/>
      <c r="B15" s="327"/>
      <c r="C15" s="327"/>
      <c r="D15" s="327"/>
      <c r="E15" s="327"/>
      <c r="F15" s="327"/>
      <c r="G15" s="327"/>
      <c r="H15" s="327"/>
    </row>
    <row r="16" spans="1:8" ht="13.5">
      <c r="A16" s="327"/>
      <c r="B16" s="327"/>
      <c r="C16" s="327"/>
      <c r="D16" s="327"/>
      <c r="E16" s="327"/>
      <c r="F16" s="327"/>
      <c r="G16" s="327"/>
      <c r="H16" s="327"/>
    </row>
    <row r="17" spans="1:8" ht="13.5">
      <c r="A17" s="327"/>
      <c r="B17" s="327"/>
      <c r="C17" s="327"/>
      <c r="D17" s="327"/>
      <c r="E17" s="327"/>
      <c r="F17" s="327"/>
      <c r="G17" s="327"/>
      <c r="H17" s="327"/>
    </row>
    <row r="18" spans="1:8" ht="13.5">
      <c r="A18" s="327"/>
      <c r="B18" s="327"/>
      <c r="C18" s="327"/>
      <c r="D18" s="327"/>
      <c r="E18" s="327"/>
      <c r="F18" s="327"/>
      <c r="G18" s="327"/>
      <c r="H18" s="327"/>
    </row>
    <row r="19" spans="1:8" ht="13.5">
      <c r="A19" s="327"/>
      <c r="B19" s="327"/>
      <c r="C19" s="327"/>
      <c r="D19" s="327"/>
      <c r="E19" s="327"/>
      <c r="F19" s="327"/>
      <c r="G19" s="327"/>
      <c r="H19" s="327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9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62" customWidth="1"/>
    <col min="2" max="10" width="6.375" style="1" customWidth="1"/>
    <col min="11" max="12" width="6.75390625" style="1" customWidth="1"/>
    <col min="13" max="13" width="7.125" style="1" customWidth="1"/>
    <col min="14" max="17" width="6.375" style="1" customWidth="1"/>
    <col min="18" max="16384" width="9.00390625" style="1" customWidth="1"/>
  </cols>
  <sheetData>
    <row r="1" spans="1:16" ht="20.25" customHeight="1">
      <c r="A1" s="534" t="s">
        <v>249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</row>
    <row r="2" spans="1:2" s="5" customFormat="1" ht="12" customHeight="1" thickBot="1">
      <c r="A2" s="25"/>
      <c r="B2" s="7"/>
    </row>
    <row r="3" spans="1:16" s="5" customFormat="1" ht="19.5" customHeight="1">
      <c r="A3" s="52" t="s">
        <v>371</v>
      </c>
      <c r="B3" s="57" t="s">
        <v>10</v>
      </c>
      <c r="C3" s="58" t="s">
        <v>492</v>
      </c>
      <c r="D3" s="58" t="s">
        <v>150</v>
      </c>
      <c r="E3" s="58" t="s">
        <v>238</v>
      </c>
      <c r="F3" s="58" t="s">
        <v>239</v>
      </c>
      <c r="G3" s="58" t="s">
        <v>240</v>
      </c>
      <c r="H3" s="58" t="s">
        <v>241</v>
      </c>
      <c r="I3" s="58" t="s">
        <v>242</v>
      </c>
      <c r="J3" s="58" t="s">
        <v>151</v>
      </c>
      <c r="K3" s="58" t="s">
        <v>152</v>
      </c>
      <c r="L3" s="58" t="s">
        <v>153</v>
      </c>
      <c r="M3" s="58" t="s">
        <v>154</v>
      </c>
      <c r="N3" s="58" t="s">
        <v>155</v>
      </c>
      <c r="O3" s="58" t="s">
        <v>243</v>
      </c>
      <c r="P3" s="59" t="s">
        <v>92</v>
      </c>
    </row>
    <row r="4" spans="1:2" s="5" customFormat="1" ht="6" customHeight="1">
      <c r="A4" s="19"/>
      <c r="B4" s="26"/>
    </row>
    <row r="5" spans="1:16" s="5" customFormat="1" ht="20.25" customHeight="1">
      <c r="A5" s="61"/>
      <c r="B5" s="535" t="s">
        <v>493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1:16" s="5" customFormat="1" ht="3" customHeight="1">
      <c r="A6" s="61"/>
      <c r="B6" s="30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5" customFormat="1" ht="18" customHeight="1">
      <c r="A7" s="19" t="s">
        <v>525</v>
      </c>
      <c r="B7" s="293">
        <v>161</v>
      </c>
      <c r="C7" s="293">
        <v>27</v>
      </c>
      <c r="D7" s="293">
        <v>29</v>
      </c>
      <c r="E7" s="293">
        <v>0</v>
      </c>
      <c r="F7" s="293">
        <v>9</v>
      </c>
      <c r="G7" s="293">
        <v>5</v>
      </c>
      <c r="H7" s="293">
        <v>5</v>
      </c>
      <c r="I7" s="293">
        <v>0</v>
      </c>
      <c r="J7" s="293">
        <v>6</v>
      </c>
      <c r="K7" s="293">
        <v>1</v>
      </c>
      <c r="L7" s="293">
        <v>7</v>
      </c>
      <c r="M7" s="293">
        <v>54</v>
      </c>
      <c r="N7" s="293">
        <v>15</v>
      </c>
      <c r="O7" s="293">
        <v>0</v>
      </c>
      <c r="P7" s="293">
        <v>3</v>
      </c>
    </row>
    <row r="8" spans="1:16" s="5" customFormat="1" ht="18" customHeight="1">
      <c r="A8" s="19">
        <v>28</v>
      </c>
      <c r="B8" s="293">
        <v>170</v>
      </c>
      <c r="C8" s="293">
        <v>38</v>
      </c>
      <c r="D8" s="293">
        <v>27</v>
      </c>
      <c r="E8" s="293">
        <v>0</v>
      </c>
      <c r="F8" s="293">
        <v>7</v>
      </c>
      <c r="G8" s="293">
        <v>9</v>
      </c>
      <c r="H8" s="293">
        <v>3</v>
      </c>
      <c r="I8" s="293">
        <v>0</v>
      </c>
      <c r="J8" s="293">
        <v>8</v>
      </c>
      <c r="K8" s="293">
        <v>3</v>
      </c>
      <c r="L8" s="293">
        <v>4</v>
      </c>
      <c r="M8" s="293">
        <v>52</v>
      </c>
      <c r="N8" s="293">
        <v>16</v>
      </c>
      <c r="O8" s="293">
        <v>0</v>
      </c>
      <c r="P8" s="293">
        <v>3</v>
      </c>
    </row>
    <row r="9" spans="1:16" ht="18" customHeight="1">
      <c r="A9" s="117">
        <v>29</v>
      </c>
      <c r="B9" s="294">
        <f>SUM(B11:B22)</f>
        <v>158</v>
      </c>
      <c r="C9" s="294">
        <f aca="true" t="shared" si="0" ref="C9:P9">SUM(C11:C22)</f>
        <v>31</v>
      </c>
      <c r="D9" s="294">
        <f t="shared" si="0"/>
        <v>21</v>
      </c>
      <c r="E9" s="294">
        <f t="shared" si="0"/>
        <v>0</v>
      </c>
      <c r="F9" s="294">
        <f t="shared" si="0"/>
        <v>9</v>
      </c>
      <c r="G9" s="294">
        <f t="shared" si="0"/>
        <v>4</v>
      </c>
      <c r="H9" s="294">
        <f t="shared" si="0"/>
        <v>3</v>
      </c>
      <c r="I9" s="294">
        <f t="shared" si="0"/>
        <v>0</v>
      </c>
      <c r="J9" s="294">
        <f t="shared" si="0"/>
        <v>7</v>
      </c>
      <c r="K9" s="294">
        <f t="shared" si="0"/>
        <v>0</v>
      </c>
      <c r="L9" s="294">
        <f t="shared" si="0"/>
        <v>8</v>
      </c>
      <c r="M9" s="294">
        <f t="shared" si="0"/>
        <v>55</v>
      </c>
      <c r="N9" s="294">
        <f t="shared" si="0"/>
        <v>14</v>
      </c>
      <c r="O9" s="294">
        <f t="shared" si="0"/>
        <v>0</v>
      </c>
      <c r="P9" s="294">
        <f t="shared" si="0"/>
        <v>6</v>
      </c>
    </row>
    <row r="10" spans="1:16" s="5" customFormat="1" ht="12" customHeight="1">
      <c r="A10" s="19"/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</row>
    <row r="11" spans="1:16" s="5" customFormat="1" ht="16.5" customHeight="1">
      <c r="A11" s="39" t="s">
        <v>517</v>
      </c>
      <c r="B11" s="293">
        <f>SUM(C11:P11)</f>
        <v>9</v>
      </c>
      <c r="C11" s="293">
        <v>4</v>
      </c>
      <c r="D11" s="293">
        <v>0</v>
      </c>
      <c r="E11" s="293">
        <v>0</v>
      </c>
      <c r="F11" s="293">
        <v>0</v>
      </c>
      <c r="G11" s="293"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293">
        <v>5</v>
      </c>
      <c r="N11" s="293">
        <v>0</v>
      </c>
      <c r="O11" s="293">
        <v>0</v>
      </c>
      <c r="P11" s="293">
        <v>0</v>
      </c>
    </row>
    <row r="12" spans="1:16" s="5" customFormat="1" ht="16.5" customHeight="1">
      <c r="A12" s="39" t="s">
        <v>526</v>
      </c>
      <c r="B12" s="293">
        <f aca="true" t="shared" si="1" ref="B12:B22">SUM(C12:P12)</f>
        <v>10</v>
      </c>
      <c r="C12" s="293">
        <v>1</v>
      </c>
      <c r="D12" s="293">
        <v>1</v>
      </c>
      <c r="E12" s="293">
        <v>0</v>
      </c>
      <c r="F12" s="293">
        <v>0</v>
      </c>
      <c r="G12" s="293">
        <v>1</v>
      </c>
      <c r="H12" s="293">
        <v>0</v>
      </c>
      <c r="I12" s="293">
        <v>0</v>
      </c>
      <c r="J12" s="293">
        <v>1</v>
      </c>
      <c r="K12" s="293">
        <v>0</v>
      </c>
      <c r="L12" s="293">
        <v>0</v>
      </c>
      <c r="M12" s="293">
        <v>4</v>
      </c>
      <c r="N12" s="293">
        <v>1</v>
      </c>
      <c r="O12" s="293">
        <v>0</v>
      </c>
      <c r="P12" s="293">
        <v>1</v>
      </c>
    </row>
    <row r="13" spans="1:16" s="5" customFormat="1" ht="16.5" customHeight="1">
      <c r="A13" s="39" t="s">
        <v>388</v>
      </c>
      <c r="B13" s="293">
        <f t="shared" si="1"/>
        <v>16</v>
      </c>
      <c r="C13" s="293">
        <v>3</v>
      </c>
      <c r="D13" s="293">
        <v>2</v>
      </c>
      <c r="E13" s="293">
        <v>0</v>
      </c>
      <c r="F13" s="293">
        <v>0</v>
      </c>
      <c r="G13" s="293">
        <v>0</v>
      </c>
      <c r="H13" s="293">
        <v>1</v>
      </c>
      <c r="I13" s="293">
        <v>0</v>
      </c>
      <c r="J13" s="293">
        <v>1</v>
      </c>
      <c r="K13" s="293">
        <v>0</v>
      </c>
      <c r="L13" s="293">
        <v>1</v>
      </c>
      <c r="M13" s="293">
        <v>7</v>
      </c>
      <c r="N13" s="293">
        <v>0</v>
      </c>
      <c r="O13" s="293">
        <v>0</v>
      </c>
      <c r="P13" s="293">
        <v>1</v>
      </c>
    </row>
    <row r="14" spans="1:16" s="5" customFormat="1" ht="16.5" customHeight="1">
      <c r="A14" s="39" t="s">
        <v>389</v>
      </c>
      <c r="B14" s="293">
        <f t="shared" si="1"/>
        <v>14</v>
      </c>
      <c r="C14" s="293">
        <v>4</v>
      </c>
      <c r="D14" s="293">
        <v>1</v>
      </c>
      <c r="E14" s="293">
        <v>0</v>
      </c>
      <c r="F14" s="293">
        <v>1</v>
      </c>
      <c r="G14" s="293">
        <v>1</v>
      </c>
      <c r="H14" s="293">
        <v>0</v>
      </c>
      <c r="I14" s="293">
        <v>0</v>
      </c>
      <c r="J14" s="293">
        <v>1</v>
      </c>
      <c r="K14" s="293">
        <v>0</v>
      </c>
      <c r="L14" s="293">
        <v>3</v>
      </c>
      <c r="M14" s="293">
        <v>1</v>
      </c>
      <c r="N14" s="293">
        <v>0</v>
      </c>
      <c r="O14" s="293">
        <v>0</v>
      </c>
      <c r="P14" s="293">
        <v>2</v>
      </c>
    </row>
    <row r="15" spans="1:16" s="5" customFormat="1" ht="16.5" customHeight="1">
      <c r="A15" s="39" t="s">
        <v>390</v>
      </c>
      <c r="B15" s="293">
        <f t="shared" si="1"/>
        <v>15</v>
      </c>
      <c r="C15" s="293">
        <v>3</v>
      </c>
      <c r="D15" s="293">
        <v>4</v>
      </c>
      <c r="E15" s="293">
        <v>0</v>
      </c>
      <c r="F15" s="293">
        <v>1</v>
      </c>
      <c r="G15" s="293">
        <v>0</v>
      </c>
      <c r="H15" s="293">
        <v>0</v>
      </c>
      <c r="I15" s="293">
        <v>0</v>
      </c>
      <c r="J15" s="293">
        <v>1</v>
      </c>
      <c r="K15" s="293">
        <v>0</v>
      </c>
      <c r="L15" s="293">
        <v>0</v>
      </c>
      <c r="M15" s="293">
        <v>4</v>
      </c>
      <c r="N15" s="293">
        <v>1</v>
      </c>
      <c r="O15" s="293">
        <v>0</v>
      </c>
      <c r="P15" s="293">
        <v>1</v>
      </c>
    </row>
    <row r="16" spans="1:16" s="5" customFormat="1" ht="16.5" customHeight="1">
      <c r="A16" s="39" t="s">
        <v>391</v>
      </c>
      <c r="B16" s="293">
        <f t="shared" si="1"/>
        <v>12</v>
      </c>
      <c r="C16" s="293">
        <v>1</v>
      </c>
      <c r="D16" s="293">
        <v>2</v>
      </c>
      <c r="E16" s="293">
        <v>0</v>
      </c>
      <c r="F16" s="293">
        <v>2</v>
      </c>
      <c r="G16" s="293">
        <v>0</v>
      </c>
      <c r="H16" s="293">
        <v>1</v>
      </c>
      <c r="I16" s="293">
        <v>0</v>
      </c>
      <c r="J16" s="293">
        <v>1</v>
      </c>
      <c r="K16" s="293">
        <v>0</v>
      </c>
      <c r="L16" s="293">
        <v>1</v>
      </c>
      <c r="M16" s="293">
        <v>4</v>
      </c>
      <c r="N16" s="293">
        <v>0</v>
      </c>
      <c r="O16" s="293">
        <v>0</v>
      </c>
      <c r="P16" s="293">
        <v>0</v>
      </c>
    </row>
    <row r="17" spans="1:16" s="5" customFormat="1" ht="16.5" customHeight="1">
      <c r="A17" s="39" t="s">
        <v>527</v>
      </c>
      <c r="B17" s="293">
        <f t="shared" si="1"/>
        <v>15</v>
      </c>
      <c r="C17" s="293">
        <v>1</v>
      </c>
      <c r="D17" s="293">
        <v>4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1</v>
      </c>
      <c r="K17" s="293">
        <v>0</v>
      </c>
      <c r="L17" s="293">
        <v>2</v>
      </c>
      <c r="M17" s="293">
        <v>7</v>
      </c>
      <c r="N17" s="293">
        <v>0</v>
      </c>
      <c r="O17" s="293">
        <v>0</v>
      </c>
      <c r="P17" s="293">
        <v>0</v>
      </c>
    </row>
    <row r="18" spans="1:16" s="5" customFormat="1" ht="16.5" customHeight="1">
      <c r="A18" s="39" t="s">
        <v>392</v>
      </c>
      <c r="B18" s="293">
        <f t="shared" si="1"/>
        <v>19</v>
      </c>
      <c r="C18" s="293">
        <v>6</v>
      </c>
      <c r="D18" s="293">
        <v>2</v>
      </c>
      <c r="E18" s="293">
        <v>0</v>
      </c>
      <c r="F18" s="293">
        <v>1</v>
      </c>
      <c r="G18" s="293">
        <v>1</v>
      </c>
      <c r="H18" s="293">
        <v>1</v>
      </c>
      <c r="I18" s="293">
        <v>0</v>
      </c>
      <c r="J18" s="293">
        <v>0</v>
      </c>
      <c r="K18" s="293">
        <v>0</v>
      </c>
      <c r="L18" s="293">
        <v>0</v>
      </c>
      <c r="M18" s="293">
        <v>6</v>
      </c>
      <c r="N18" s="293">
        <v>1</v>
      </c>
      <c r="O18" s="293">
        <v>0</v>
      </c>
      <c r="P18" s="293">
        <v>1</v>
      </c>
    </row>
    <row r="19" spans="1:16" s="5" customFormat="1" ht="16.5" customHeight="1">
      <c r="A19" s="39" t="s">
        <v>393</v>
      </c>
      <c r="B19" s="293">
        <f t="shared" si="1"/>
        <v>8</v>
      </c>
      <c r="C19" s="293">
        <v>4</v>
      </c>
      <c r="D19" s="293">
        <v>0</v>
      </c>
      <c r="E19" s="293">
        <v>0</v>
      </c>
      <c r="F19" s="293">
        <v>2</v>
      </c>
      <c r="G19" s="293">
        <v>0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2</v>
      </c>
      <c r="O19" s="293">
        <v>0</v>
      </c>
      <c r="P19" s="293">
        <v>0</v>
      </c>
    </row>
    <row r="20" spans="1:16" s="5" customFormat="1" ht="16.5" customHeight="1">
      <c r="A20" s="39" t="s">
        <v>519</v>
      </c>
      <c r="B20" s="293">
        <f t="shared" si="1"/>
        <v>8</v>
      </c>
      <c r="C20" s="293">
        <v>1</v>
      </c>
      <c r="D20" s="293">
        <v>0</v>
      </c>
      <c r="E20" s="293">
        <v>0</v>
      </c>
      <c r="F20" s="293">
        <v>1</v>
      </c>
      <c r="G20" s="293">
        <v>1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2</v>
      </c>
      <c r="N20" s="293">
        <v>3</v>
      </c>
      <c r="O20" s="293">
        <v>0</v>
      </c>
      <c r="P20" s="293">
        <v>0</v>
      </c>
    </row>
    <row r="21" spans="1:16" s="5" customFormat="1" ht="16.5" customHeight="1">
      <c r="A21" s="39" t="s">
        <v>528</v>
      </c>
      <c r="B21" s="293">
        <f t="shared" si="1"/>
        <v>15</v>
      </c>
      <c r="C21" s="293">
        <v>1</v>
      </c>
      <c r="D21" s="293">
        <v>2</v>
      </c>
      <c r="E21" s="293">
        <v>0</v>
      </c>
      <c r="F21" s="293">
        <v>1</v>
      </c>
      <c r="G21" s="293">
        <v>0</v>
      </c>
      <c r="H21" s="293">
        <v>0</v>
      </c>
      <c r="I21" s="293">
        <v>0</v>
      </c>
      <c r="J21" s="293">
        <v>1</v>
      </c>
      <c r="K21" s="293">
        <v>0</v>
      </c>
      <c r="L21" s="293">
        <v>1</v>
      </c>
      <c r="M21" s="293">
        <v>3</v>
      </c>
      <c r="N21" s="293">
        <v>6</v>
      </c>
      <c r="O21" s="293">
        <v>0</v>
      </c>
      <c r="P21" s="293">
        <v>0</v>
      </c>
    </row>
    <row r="22" spans="1:16" s="5" customFormat="1" ht="16.5" customHeight="1">
      <c r="A22" s="39" t="s">
        <v>394</v>
      </c>
      <c r="B22" s="293">
        <f t="shared" si="1"/>
        <v>17</v>
      </c>
      <c r="C22" s="293">
        <v>2</v>
      </c>
      <c r="D22" s="293">
        <v>3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12</v>
      </c>
      <c r="N22" s="293">
        <v>0</v>
      </c>
      <c r="O22" s="293">
        <v>0</v>
      </c>
      <c r="P22" s="293">
        <v>0</v>
      </c>
    </row>
    <row r="23" spans="1:16" s="5" customFormat="1" ht="6" customHeight="1">
      <c r="A23" s="19"/>
      <c r="B23" s="26" t="s">
        <v>529</v>
      </c>
      <c r="D23" s="26" t="s">
        <v>529</v>
      </c>
      <c r="E23" s="26" t="s">
        <v>529</v>
      </c>
      <c r="F23" s="26" t="s">
        <v>529</v>
      </c>
      <c r="G23" s="26" t="s">
        <v>529</v>
      </c>
      <c r="H23" s="26" t="s">
        <v>529</v>
      </c>
      <c r="I23" s="26" t="s">
        <v>529</v>
      </c>
      <c r="J23" s="26" t="s">
        <v>529</v>
      </c>
      <c r="K23" s="26" t="s">
        <v>529</v>
      </c>
      <c r="L23" s="26" t="s">
        <v>529</v>
      </c>
      <c r="M23" s="26" t="s">
        <v>529</v>
      </c>
      <c r="N23" s="26" t="s">
        <v>529</v>
      </c>
      <c r="O23" s="26" t="s">
        <v>529</v>
      </c>
      <c r="P23" s="26" t="s">
        <v>529</v>
      </c>
    </row>
    <row r="24" spans="1:16" s="5" customFormat="1" ht="18.75" customHeight="1">
      <c r="A24" s="61"/>
      <c r="B24" s="535" t="s">
        <v>411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</row>
    <row r="25" spans="1:16" s="5" customFormat="1" ht="3" customHeight="1">
      <c r="A25" s="61"/>
      <c r="B25" s="30"/>
      <c r="C25" s="3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5" customFormat="1" ht="18" customHeight="1">
      <c r="A26" s="19" t="s">
        <v>525</v>
      </c>
      <c r="B26" s="293">
        <v>112</v>
      </c>
      <c r="C26" s="297">
        <v>0</v>
      </c>
      <c r="D26" s="297">
        <v>0</v>
      </c>
      <c r="E26" s="297">
        <v>0</v>
      </c>
      <c r="F26" s="293">
        <v>0</v>
      </c>
      <c r="G26" s="297">
        <v>0</v>
      </c>
      <c r="H26" s="297">
        <v>3</v>
      </c>
      <c r="I26" s="297">
        <v>0</v>
      </c>
      <c r="J26" s="293">
        <v>6</v>
      </c>
      <c r="K26" s="293">
        <v>1</v>
      </c>
      <c r="L26" s="293">
        <v>12</v>
      </c>
      <c r="M26" s="293">
        <v>83</v>
      </c>
      <c r="N26" s="293">
        <v>2</v>
      </c>
      <c r="O26" s="293">
        <v>1</v>
      </c>
      <c r="P26" s="293">
        <v>4</v>
      </c>
    </row>
    <row r="27" spans="1:16" s="5" customFormat="1" ht="18" customHeight="1">
      <c r="A27" s="19">
        <v>28</v>
      </c>
      <c r="B27" s="293">
        <v>110</v>
      </c>
      <c r="C27" s="297">
        <v>0</v>
      </c>
      <c r="D27" s="297">
        <v>0</v>
      </c>
      <c r="E27" s="297">
        <v>0</v>
      </c>
      <c r="F27" s="293">
        <v>0</v>
      </c>
      <c r="G27" s="297">
        <v>0</v>
      </c>
      <c r="H27" s="297">
        <v>1</v>
      </c>
      <c r="I27" s="297">
        <v>1</v>
      </c>
      <c r="J27" s="293">
        <v>7</v>
      </c>
      <c r="K27" s="293">
        <v>3</v>
      </c>
      <c r="L27" s="293">
        <v>4</v>
      </c>
      <c r="M27" s="293">
        <v>79</v>
      </c>
      <c r="N27" s="293">
        <v>1</v>
      </c>
      <c r="O27" s="293">
        <v>2</v>
      </c>
      <c r="P27" s="293">
        <v>12</v>
      </c>
    </row>
    <row r="28" spans="1:16" ht="18" customHeight="1">
      <c r="A28" s="117">
        <v>29</v>
      </c>
      <c r="B28" s="294">
        <f>SUM(B30:B41)</f>
        <v>118</v>
      </c>
      <c r="C28" s="294">
        <f aca="true" t="shared" si="2" ref="C28:P28">SUM(C30:C41)</f>
        <v>1</v>
      </c>
      <c r="D28" s="294">
        <f t="shared" si="2"/>
        <v>0</v>
      </c>
      <c r="E28" s="294">
        <f t="shared" si="2"/>
        <v>0</v>
      </c>
      <c r="F28" s="294">
        <f t="shared" si="2"/>
        <v>0</v>
      </c>
      <c r="G28" s="294">
        <f t="shared" si="2"/>
        <v>0</v>
      </c>
      <c r="H28" s="294">
        <f t="shared" si="2"/>
        <v>0</v>
      </c>
      <c r="I28" s="294">
        <f t="shared" si="2"/>
        <v>0</v>
      </c>
      <c r="J28" s="294">
        <f t="shared" si="2"/>
        <v>7</v>
      </c>
      <c r="K28" s="294">
        <f t="shared" si="2"/>
        <v>0</v>
      </c>
      <c r="L28" s="294">
        <f t="shared" si="2"/>
        <v>15</v>
      </c>
      <c r="M28" s="294">
        <f t="shared" si="2"/>
        <v>78</v>
      </c>
      <c r="N28" s="294">
        <f t="shared" si="2"/>
        <v>1</v>
      </c>
      <c r="O28" s="294">
        <f t="shared" si="2"/>
        <v>3</v>
      </c>
      <c r="P28" s="294">
        <f t="shared" si="2"/>
        <v>13</v>
      </c>
    </row>
    <row r="29" spans="1:16" s="5" customFormat="1" ht="12" customHeight="1">
      <c r="A29" s="19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</row>
    <row r="30" spans="1:16" s="5" customFormat="1" ht="16.5" customHeight="1">
      <c r="A30" s="39" t="s">
        <v>517</v>
      </c>
      <c r="B30" s="293">
        <f aca="true" t="shared" si="3" ref="B30:B41">SUM(C30:P30)</f>
        <v>6</v>
      </c>
      <c r="C30" s="293">
        <v>0</v>
      </c>
      <c r="D30" s="293">
        <v>0</v>
      </c>
      <c r="E30" s="293">
        <v>0</v>
      </c>
      <c r="F30" s="293">
        <v>0</v>
      </c>
      <c r="G30" s="293">
        <v>0</v>
      </c>
      <c r="H30" s="293">
        <v>0</v>
      </c>
      <c r="I30" s="293">
        <v>0</v>
      </c>
      <c r="J30" s="293">
        <v>0</v>
      </c>
      <c r="K30" s="293">
        <v>0</v>
      </c>
      <c r="L30" s="293">
        <v>1</v>
      </c>
      <c r="M30" s="293">
        <v>5</v>
      </c>
      <c r="N30" s="293">
        <v>0</v>
      </c>
      <c r="O30" s="293">
        <v>0</v>
      </c>
      <c r="P30" s="293">
        <v>0</v>
      </c>
    </row>
    <row r="31" spans="1:16" s="5" customFormat="1" ht="16.5" customHeight="1">
      <c r="A31" s="39" t="s">
        <v>457</v>
      </c>
      <c r="B31" s="293">
        <f t="shared" si="3"/>
        <v>14</v>
      </c>
      <c r="C31" s="293">
        <v>0</v>
      </c>
      <c r="D31" s="293">
        <v>0</v>
      </c>
      <c r="E31" s="293">
        <v>0</v>
      </c>
      <c r="F31" s="293">
        <v>0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1</v>
      </c>
      <c r="M31" s="293">
        <v>12</v>
      </c>
      <c r="N31" s="293">
        <v>0</v>
      </c>
      <c r="O31" s="293">
        <v>0</v>
      </c>
      <c r="P31" s="293">
        <v>1</v>
      </c>
    </row>
    <row r="32" spans="1:16" s="5" customFormat="1" ht="16.5" customHeight="1">
      <c r="A32" s="39" t="s">
        <v>388</v>
      </c>
      <c r="B32" s="293">
        <f t="shared" si="3"/>
        <v>10</v>
      </c>
      <c r="C32" s="293">
        <v>0</v>
      </c>
      <c r="D32" s="293">
        <v>0</v>
      </c>
      <c r="E32" s="293">
        <v>0</v>
      </c>
      <c r="F32" s="293">
        <v>0</v>
      </c>
      <c r="G32" s="29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1</v>
      </c>
      <c r="M32" s="293">
        <v>8</v>
      </c>
      <c r="N32" s="293">
        <v>0</v>
      </c>
      <c r="O32" s="293">
        <v>1</v>
      </c>
      <c r="P32" s="293">
        <v>0</v>
      </c>
    </row>
    <row r="33" spans="1:16" s="5" customFormat="1" ht="16.5" customHeight="1">
      <c r="A33" s="39" t="s">
        <v>389</v>
      </c>
      <c r="B33" s="293">
        <f t="shared" si="3"/>
        <v>10</v>
      </c>
      <c r="C33" s="293">
        <v>0</v>
      </c>
      <c r="D33" s="293">
        <v>0</v>
      </c>
      <c r="E33" s="293">
        <v>0</v>
      </c>
      <c r="F33" s="293">
        <v>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3</v>
      </c>
      <c r="M33" s="293">
        <v>4</v>
      </c>
      <c r="N33" s="293">
        <v>0</v>
      </c>
      <c r="O33" s="293">
        <v>0</v>
      </c>
      <c r="P33" s="293">
        <v>3</v>
      </c>
    </row>
    <row r="34" spans="1:16" s="5" customFormat="1" ht="16.5" customHeight="1">
      <c r="A34" s="39" t="s">
        <v>390</v>
      </c>
      <c r="B34" s="293">
        <f t="shared" si="3"/>
        <v>6</v>
      </c>
      <c r="C34" s="293">
        <v>0</v>
      </c>
      <c r="D34" s="293">
        <v>0</v>
      </c>
      <c r="E34" s="293">
        <v>0</v>
      </c>
      <c r="F34" s="293">
        <v>0</v>
      </c>
      <c r="G34" s="293">
        <v>0</v>
      </c>
      <c r="H34" s="293">
        <v>0</v>
      </c>
      <c r="I34" s="293">
        <v>0</v>
      </c>
      <c r="J34" s="293">
        <v>0</v>
      </c>
      <c r="K34" s="293">
        <v>0</v>
      </c>
      <c r="L34" s="293">
        <v>1</v>
      </c>
      <c r="M34" s="293">
        <v>2</v>
      </c>
      <c r="N34" s="293">
        <v>1</v>
      </c>
      <c r="O34" s="293">
        <v>0</v>
      </c>
      <c r="P34" s="293">
        <v>2</v>
      </c>
    </row>
    <row r="35" spans="1:16" s="5" customFormat="1" ht="16.5" customHeight="1">
      <c r="A35" s="39" t="s">
        <v>391</v>
      </c>
      <c r="B35" s="293">
        <f t="shared" si="3"/>
        <v>14</v>
      </c>
      <c r="C35" s="293">
        <v>0</v>
      </c>
      <c r="D35" s="293">
        <v>0</v>
      </c>
      <c r="E35" s="293">
        <v>0</v>
      </c>
      <c r="F35" s="293">
        <v>0</v>
      </c>
      <c r="G35" s="293">
        <v>0</v>
      </c>
      <c r="H35" s="293">
        <v>0</v>
      </c>
      <c r="I35" s="293">
        <v>0</v>
      </c>
      <c r="J35" s="293">
        <v>1</v>
      </c>
      <c r="K35" s="293">
        <v>0</v>
      </c>
      <c r="L35" s="293">
        <v>1</v>
      </c>
      <c r="M35" s="293">
        <v>10</v>
      </c>
      <c r="N35" s="293">
        <v>0</v>
      </c>
      <c r="O35" s="293">
        <v>1</v>
      </c>
      <c r="P35" s="293">
        <v>1</v>
      </c>
    </row>
    <row r="36" spans="1:16" s="5" customFormat="1" ht="16.5" customHeight="1">
      <c r="A36" s="39" t="s">
        <v>458</v>
      </c>
      <c r="B36" s="293">
        <f t="shared" si="3"/>
        <v>7</v>
      </c>
      <c r="C36" s="293">
        <v>0</v>
      </c>
      <c r="D36" s="293">
        <v>0</v>
      </c>
      <c r="E36" s="293">
        <v>0</v>
      </c>
      <c r="F36" s="293">
        <v>0</v>
      </c>
      <c r="G36" s="293">
        <v>0</v>
      </c>
      <c r="H36" s="293">
        <v>0</v>
      </c>
      <c r="I36" s="293">
        <v>0</v>
      </c>
      <c r="J36" s="293">
        <v>2</v>
      </c>
      <c r="K36" s="293">
        <v>0</v>
      </c>
      <c r="L36" s="293">
        <v>2</v>
      </c>
      <c r="M36" s="293">
        <v>3</v>
      </c>
      <c r="N36" s="293">
        <v>0</v>
      </c>
      <c r="O36" s="293">
        <v>0</v>
      </c>
      <c r="P36" s="293">
        <v>0</v>
      </c>
    </row>
    <row r="37" spans="1:16" s="5" customFormat="1" ht="16.5" customHeight="1">
      <c r="A37" s="39" t="s">
        <v>392</v>
      </c>
      <c r="B37" s="293">
        <f t="shared" si="3"/>
        <v>13</v>
      </c>
      <c r="C37" s="293">
        <v>0</v>
      </c>
      <c r="D37" s="293">
        <v>0</v>
      </c>
      <c r="E37" s="293">
        <v>0</v>
      </c>
      <c r="F37" s="293">
        <v>0</v>
      </c>
      <c r="G37" s="293">
        <v>0</v>
      </c>
      <c r="H37" s="293">
        <v>0</v>
      </c>
      <c r="I37" s="293">
        <v>0</v>
      </c>
      <c r="J37" s="293">
        <v>0</v>
      </c>
      <c r="K37" s="293">
        <v>0</v>
      </c>
      <c r="L37" s="293">
        <v>3</v>
      </c>
      <c r="M37" s="293">
        <v>8</v>
      </c>
      <c r="N37" s="293">
        <v>0</v>
      </c>
      <c r="O37" s="293">
        <v>0</v>
      </c>
      <c r="P37" s="293">
        <v>2</v>
      </c>
    </row>
    <row r="38" spans="1:16" s="5" customFormat="1" ht="16.5" customHeight="1">
      <c r="A38" s="39" t="s">
        <v>393</v>
      </c>
      <c r="B38" s="293">
        <f t="shared" si="3"/>
        <v>7</v>
      </c>
      <c r="C38" s="293">
        <v>1</v>
      </c>
      <c r="D38" s="293">
        <v>0</v>
      </c>
      <c r="E38" s="293">
        <v>0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293">
        <v>1</v>
      </c>
      <c r="M38" s="293">
        <v>4</v>
      </c>
      <c r="N38" s="293">
        <v>0</v>
      </c>
      <c r="O38" s="293">
        <v>0</v>
      </c>
      <c r="P38" s="293">
        <v>1</v>
      </c>
    </row>
    <row r="39" spans="1:16" s="5" customFormat="1" ht="16.5" customHeight="1">
      <c r="A39" s="39" t="s">
        <v>519</v>
      </c>
      <c r="B39" s="293">
        <f t="shared" si="3"/>
        <v>10</v>
      </c>
      <c r="C39" s="293">
        <v>0</v>
      </c>
      <c r="D39" s="293">
        <v>0</v>
      </c>
      <c r="E39" s="293">
        <v>0</v>
      </c>
      <c r="F39" s="293">
        <v>0</v>
      </c>
      <c r="G39" s="293">
        <v>0</v>
      </c>
      <c r="H39" s="293">
        <v>0</v>
      </c>
      <c r="I39" s="293">
        <v>0</v>
      </c>
      <c r="J39" s="293">
        <v>2</v>
      </c>
      <c r="K39" s="293">
        <v>0</v>
      </c>
      <c r="L39" s="293">
        <v>0</v>
      </c>
      <c r="M39" s="293">
        <v>7</v>
      </c>
      <c r="N39" s="293">
        <v>0</v>
      </c>
      <c r="O39" s="293">
        <v>1</v>
      </c>
      <c r="P39" s="293">
        <v>0</v>
      </c>
    </row>
    <row r="40" spans="1:16" s="5" customFormat="1" ht="16.5" customHeight="1">
      <c r="A40" s="39" t="s">
        <v>459</v>
      </c>
      <c r="B40" s="293">
        <f t="shared" si="3"/>
        <v>9</v>
      </c>
      <c r="C40" s="293">
        <v>0</v>
      </c>
      <c r="D40" s="293">
        <v>0</v>
      </c>
      <c r="E40" s="293">
        <v>0</v>
      </c>
      <c r="F40" s="293">
        <v>0</v>
      </c>
      <c r="G40" s="293">
        <v>0</v>
      </c>
      <c r="H40" s="293">
        <v>0</v>
      </c>
      <c r="I40" s="293">
        <v>0</v>
      </c>
      <c r="J40" s="293">
        <v>1</v>
      </c>
      <c r="K40" s="293">
        <v>0</v>
      </c>
      <c r="L40" s="293">
        <v>1</v>
      </c>
      <c r="M40" s="293">
        <v>7</v>
      </c>
      <c r="N40" s="293">
        <v>0</v>
      </c>
      <c r="O40" s="293">
        <v>0</v>
      </c>
      <c r="P40" s="293">
        <v>0</v>
      </c>
    </row>
    <row r="41" spans="1:16" s="5" customFormat="1" ht="16.5" customHeight="1">
      <c r="A41" s="39" t="s">
        <v>394</v>
      </c>
      <c r="B41" s="293">
        <f t="shared" si="3"/>
        <v>12</v>
      </c>
      <c r="C41" s="293">
        <v>0</v>
      </c>
      <c r="D41" s="293">
        <v>0</v>
      </c>
      <c r="E41" s="293">
        <v>0</v>
      </c>
      <c r="F41" s="293">
        <v>0</v>
      </c>
      <c r="G41" s="293">
        <v>0</v>
      </c>
      <c r="H41" s="293">
        <v>0</v>
      </c>
      <c r="I41" s="293">
        <v>0</v>
      </c>
      <c r="J41" s="293">
        <v>1</v>
      </c>
      <c r="K41" s="293">
        <v>0</v>
      </c>
      <c r="L41" s="293">
        <v>0</v>
      </c>
      <c r="M41" s="293">
        <v>8</v>
      </c>
      <c r="N41" s="293">
        <v>0</v>
      </c>
      <c r="O41" s="293">
        <v>0</v>
      </c>
      <c r="P41" s="293">
        <v>3</v>
      </c>
    </row>
    <row r="42" spans="1:16" s="5" customFormat="1" ht="6" customHeight="1">
      <c r="A42" s="19"/>
      <c r="B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s="5" customFormat="1" ht="19.5" customHeight="1">
      <c r="A43" s="61"/>
      <c r="B43" s="535" t="s">
        <v>251</v>
      </c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</row>
    <row r="44" spans="1:16" s="5" customFormat="1" ht="3" customHeight="1">
      <c r="A44" s="61"/>
      <c r="B44" s="30"/>
      <c r="C44" s="3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s="5" customFormat="1" ht="18" customHeight="1">
      <c r="A45" s="19" t="s">
        <v>525</v>
      </c>
      <c r="B45" s="293">
        <v>215</v>
      </c>
      <c r="C45" s="297">
        <v>0</v>
      </c>
      <c r="D45" s="297">
        <v>0</v>
      </c>
      <c r="E45" s="297">
        <v>0</v>
      </c>
      <c r="F45" s="293">
        <v>0</v>
      </c>
      <c r="G45" s="297">
        <v>0</v>
      </c>
      <c r="H45" s="297">
        <v>0</v>
      </c>
      <c r="I45" s="297">
        <v>0</v>
      </c>
      <c r="J45" s="293">
        <v>12</v>
      </c>
      <c r="K45" s="293">
        <v>1</v>
      </c>
      <c r="L45" s="293">
        <v>11</v>
      </c>
      <c r="M45" s="293">
        <v>176</v>
      </c>
      <c r="N45" s="293">
        <v>2</v>
      </c>
      <c r="O45" s="293">
        <v>3</v>
      </c>
      <c r="P45" s="293">
        <v>10</v>
      </c>
    </row>
    <row r="46" spans="1:16" s="5" customFormat="1" ht="18" customHeight="1">
      <c r="A46" s="19">
        <v>28</v>
      </c>
      <c r="B46" s="293">
        <v>204</v>
      </c>
      <c r="C46" s="297">
        <v>0</v>
      </c>
      <c r="D46" s="297">
        <v>0</v>
      </c>
      <c r="E46" s="297">
        <v>0</v>
      </c>
      <c r="F46" s="293">
        <v>0</v>
      </c>
      <c r="G46" s="297">
        <v>0</v>
      </c>
      <c r="H46" s="297">
        <v>0</v>
      </c>
      <c r="I46" s="297">
        <v>1</v>
      </c>
      <c r="J46" s="293">
        <v>4</v>
      </c>
      <c r="K46" s="293">
        <v>3</v>
      </c>
      <c r="L46" s="293">
        <v>4</v>
      </c>
      <c r="M46" s="293">
        <v>177</v>
      </c>
      <c r="N46" s="293">
        <v>1</v>
      </c>
      <c r="O46" s="293">
        <v>6</v>
      </c>
      <c r="P46" s="293">
        <v>8</v>
      </c>
    </row>
    <row r="47" spans="1:16" ht="18" customHeight="1">
      <c r="A47" s="117">
        <v>29</v>
      </c>
      <c r="B47" s="294">
        <f>SUM(B49:B60)</f>
        <v>204</v>
      </c>
      <c r="C47" s="294">
        <f aca="true" t="shared" si="4" ref="C47:P47">SUM(C49:C60)</f>
        <v>0</v>
      </c>
      <c r="D47" s="294">
        <f t="shared" si="4"/>
        <v>0</v>
      </c>
      <c r="E47" s="294">
        <f t="shared" si="4"/>
        <v>0</v>
      </c>
      <c r="F47" s="294">
        <f t="shared" si="4"/>
        <v>0</v>
      </c>
      <c r="G47" s="294">
        <f t="shared" si="4"/>
        <v>0</v>
      </c>
      <c r="H47" s="294">
        <f t="shared" si="4"/>
        <v>0</v>
      </c>
      <c r="I47" s="294">
        <f t="shared" si="4"/>
        <v>0</v>
      </c>
      <c r="J47" s="294">
        <f t="shared" si="4"/>
        <v>10</v>
      </c>
      <c r="K47" s="294">
        <f t="shared" si="4"/>
        <v>0</v>
      </c>
      <c r="L47" s="294">
        <f t="shared" si="4"/>
        <v>15</v>
      </c>
      <c r="M47" s="294">
        <f t="shared" si="4"/>
        <v>162</v>
      </c>
      <c r="N47" s="294">
        <f t="shared" si="4"/>
        <v>1</v>
      </c>
      <c r="O47" s="294">
        <f t="shared" si="4"/>
        <v>3</v>
      </c>
      <c r="P47" s="294">
        <f t="shared" si="4"/>
        <v>13</v>
      </c>
    </row>
    <row r="48" spans="1:16" s="5" customFormat="1" ht="12" customHeight="1">
      <c r="A48" s="19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</row>
    <row r="49" spans="1:16" s="5" customFormat="1" ht="16.5" customHeight="1">
      <c r="A49" s="39" t="s">
        <v>517</v>
      </c>
      <c r="B49" s="293">
        <f aca="true" t="shared" si="5" ref="B49:B60">SUM(C49:P49)</f>
        <v>13</v>
      </c>
      <c r="C49" s="293">
        <v>0</v>
      </c>
      <c r="D49" s="293">
        <v>0</v>
      </c>
      <c r="E49" s="293">
        <v>0</v>
      </c>
      <c r="F49" s="293">
        <v>0</v>
      </c>
      <c r="G49" s="293">
        <v>0</v>
      </c>
      <c r="H49" s="293">
        <v>0</v>
      </c>
      <c r="I49" s="293">
        <v>0</v>
      </c>
      <c r="J49" s="293">
        <v>1</v>
      </c>
      <c r="K49" s="293">
        <v>0</v>
      </c>
      <c r="L49" s="293">
        <v>1</v>
      </c>
      <c r="M49" s="293">
        <v>11</v>
      </c>
      <c r="N49" s="293">
        <v>0</v>
      </c>
      <c r="O49" s="293">
        <v>0</v>
      </c>
      <c r="P49" s="293">
        <v>0</v>
      </c>
    </row>
    <row r="50" spans="1:16" s="5" customFormat="1" ht="16.5" customHeight="1">
      <c r="A50" s="39" t="s">
        <v>457</v>
      </c>
      <c r="B50" s="293">
        <f t="shared" si="5"/>
        <v>15</v>
      </c>
      <c r="C50" s="293">
        <v>0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1</v>
      </c>
      <c r="M50" s="293">
        <v>13</v>
      </c>
      <c r="N50" s="293">
        <v>0</v>
      </c>
      <c r="O50" s="293">
        <v>0</v>
      </c>
      <c r="P50" s="293">
        <v>1</v>
      </c>
    </row>
    <row r="51" spans="1:16" s="5" customFormat="1" ht="16.5" customHeight="1">
      <c r="A51" s="39" t="s">
        <v>388</v>
      </c>
      <c r="B51" s="293">
        <f t="shared" si="5"/>
        <v>21</v>
      </c>
      <c r="C51" s="293">
        <v>0</v>
      </c>
      <c r="D51" s="293">
        <v>0</v>
      </c>
      <c r="E51" s="293">
        <v>0</v>
      </c>
      <c r="F51" s="293">
        <v>0</v>
      </c>
      <c r="G51" s="293">
        <v>0</v>
      </c>
      <c r="H51" s="293">
        <v>0</v>
      </c>
      <c r="I51" s="293">
        <v>0</v>
      </c>
      <c r="J51" s="293">
        <v>1</v>
      </c>
      <c r="K51" s="293">
        <v>0</v>
      </c>
      <c r="L51" s="293">
        <v>2</v>
      </c>
      <c r="M51" s="293">
        <v>17</v>
      </c>
      <c r="N51" s="293">
        <v>0</v>
      </c>
      <c r="O51" s="293">
        <v>1</v>
      </c>
      <c r="P51" s="293">
        <v>0</v>
      </c>
    </row>
    <row r="52" spans="1:16" s="5" customFormat="1" ht="16.5" customHeight="1">
      <c r="A52" s="39" t="s">
        <v>389</v>
      </c>
      <c r="B52" s="293">
        <f t="shared" si="5"/>
        <v>17</v>
      </c>
      <c r="C52" s="293">
        <v>0</v>
      </c>
      <c r="D52" s="293">
        <v>0</v>
      </c>
      <c r="E52" s="293">
        <v>0</v>
      </c>
      <c r="F52" s="293">
        <v>0</v>
      </c>
      <c r="G52" s="293">
        <v>0</v>
      </c>
      <c r="H52" s="293">
        <v>0</v>
      </c>
      <c r="I52" s="293">
        <v>0</v>
      </c>
      <c r="J52" s="293">
        <v>2</v>
      </c>
      <c r="K52" s="293">
        <v>0</v>
      </c>
      <c r="L52" s="293">
        <v>3</v>
      </c>
      <c r="M52" s="293">
        <v>10</v>
      </c>
      <c r="N52" s="293">
        <v>0</v>
      </c>
      <c r="O52" s="293">
        <v>1</v>
      </c>
      <c r="P52" s="293">
        <v>1</v>
      </c>
    </row>
    <row r="53" spans="1:16" s="5" customFormat="1" ht="16.5" customHeight="1">
      <c r="A53" s="39" t="s">
        <v>390</v>
      </c>
      <c r="B53" s="293">
        <f t="shared" si="5"/>
        <v>13</v>
      </c>
      <c r="C53" s="293">
        <v>0</v>
      </c>
      <c r="D53" s="293">
        <v>0</v>
      </c>
      <c r="E53" s="293">
        <v>0</v>
      </c>
      <c r="F53" s="293">
        <v>0</v>
      </c>
      <c r="G53" s="293">
        <v>0</v>
      </c>
      <c r="H53" s="293">
        <v>0</v>
      </c>
      <c r="I53" s="293">
        <v>0</v>
      </c>
      <c r="J53" s="293">
        <v>1</v>
      </c>
      <c r="K53" s="293">
        <v>0</v>
      </c>
      <c r="L53" s="293">
        <v>1</v>
      </c>
      <c r="M53" s="293">
        <v>8</v>
      </c>
      <c r="N53" s="293">
        <v>1</v>
      </c>
      <c r="O53" s="293">
        <v>0</v>
      </c>
      <c r="P53" s="293">
        <v>2</v>
      </c>
    </row>
    <row r="54" spans="1:16" s="5" customFormat="1" ht="16.5" customHeight="1">
      <c r="A54" s="39" t="s">
        <v>391</v>
      </c>
      <c r="B54" s="293">
        <f t="shared" si="5"/>
        <v>20</v>
      </c>
      <c r="C54" s="293">
        <v>0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2</v>
      </c>
      <c r="K54" s="293">
        <v>0</v>
      </c>
      <c r="L54" s="293">
        <v>1</v>
      </c>
      <c r="M54" s="293">
        <v>15</v>
      </c>
      <c r="N54" s="293">
        <v>0</v>
      </c>
      <c r="O54" s="293">
        <v>0</v>
      </c>
      <c r="P54" s="293">
        <v>2</v>
      </c>
    </row>
    <row r="55" spans="1:16" s="5" customFormat="1" ht="16.5" customHeight="1">
      <c r="A55" s="39" t="s">
        <v>458</v>
      </c>
      <c r="B55" s="293">
        <f t="shared" si="5"/>
        <v>21</v>
      </c>
      <c r="C55" s="293">
        <v>0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2</v>
      </c>
      <c r="M55" s="293">
        <v>18</v>
      </c>
      <c r="N55" s="293">
        <v>0</v>
      </c>
      <c r="O55" s="293">
        <v>0</v>
      </c>
      <c r="P55" s="293">
        <v>1</v>
      </c>
    </row>
    <row r="56" spans="1:16" s="5" customFormat="1" ht="16.5" customHeight="1">
      <c r="A56" s="39" t="s">
        <v>392</v>
      </c>
      <c r="B56" s="293">
        <f t="shared" si="5"/>
        <v>23</v>
      </c>
      <c r="C56" s="293">
        <v>0</v>
      </c>
      <c r="D56" s="293">
        <v>0</v>
      </c>
      <c r="E56" s="293">
        <v>0</v>
      </c>
      <c r="F56" s="293">
        <v>0</v>
      </c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2</v>
      </c>
      <c r="M56" s="293">
        <v>17</v>
      </c>
      <c r="N56" s="293">
        <v>0</v>
      </c>
      <c r="O56" s="293">
        <v>1</v>
      </c>
      <c r="P56" s="293">
        <v>3</v>
      </c>
    </row>
    <row r="57" spans="1:16" s="5" customFormat="1" ht="16.5" customHeight="1">
      <c r="A57" s="39" t="s">
        <v>393</v>
      </c>
      <c r="B57" s="293">
        <f t="shared" si="5"/>
        <v>12</v>
      </c>
      <c r="C57" s="293">
        <v>0</v>
      </c>
      <c r="D57" s="293">
        <v>0</v>
      </c>
      <c r="E57" s="293">
        <v>0</v>
      </c>
      <c r="F57" s="293">
        <v>0</v>
      </c>
      <c r="G57" s="293">
        <v>0</v>
      </c>
      <c r="H57" s="293">
        <v>0</v>
      </c>
      <c r="I57" s="293">
        <v>0</v>
      </c>
      <c r="J57" s="293">
        <v>1</v>
      </c>
      <c r="K57" s="293">
        <v>0</v>
      </c>
      <c r="L57" s="293">
        <v>1</v>
      </c>
      <c r="M57" s="293">
        <v>10</v>
      </c>
      <c r="N57" s="293">
        <v>0</v>
      </c>
      <c r="O57" s="293">
        <v>0</v>
      </c>
      <c r="P57" s="293">
        <v>0</v>
      </c>
    </row>
    <row r="58" spans="1:16" s="5" customFormat="1" ht="16.5" customHeight="1">
      <c r="A58" s="39" t="s">
        <v>519</v>
      </c>
      <c r="B58" s="293">
        <f t="shared" si="5"/>
        <v>17</v>
      </c>
      <c r="C58" s="293">
        <v>0</v>
      </c>
      <c r="D58" s="293">
        <v>0</v>
      </c>
      <c r="E58" s="293">
        <v>0</v>
      </c>
      <c r="F58" s="293">
        <v>0</v>
      </c>
      <c r="G58" s="293">
        <v>0</v>
      </c>
      <c r="H58" s="293">
        <v>0</v>
      </c>
      <c r="I58" s="293">
        <v>0</v>
      </c>
      <c r="J58" s="293">
        <v>0</v>
      </c>
      <c r="K58" s="293">
        <v>0</v>
      </c>
      <c r="L58" s="293">
        <v>0</v>
      </c>
      <c r="M58" s="293">
        <v>17</v>
      </c>
      <c r="N58" s="293">
        <v>0</v>
      </c>
      <c r="O58" s="293">
        <v>0</v>
      </c>
      <c r="P58" s="293">
        <v>0</v>
      </c>
    </row>
    <row r="59" spans="1:16" s="5" customFormat="1" ht="16.5" customHeight="1">
      <c r="A59" s="39" t="s">
        <v>459</v>
      </c>
      <c r="B59" s="293">
        <f t="shared" si="5"/>
        <v>18</v>
      </c>
      <c r="C59" s="293">
        <v>0</v>
      </c>
      <c r="D59" s="293">
        <v>0</v>
      </c>
      <c r="E59" s="293">
        <v>0</v>
      </c>
      <c r="F59" s="293">
        <v>0</v>
      </c>
      <c r="G59" s="293">
        <v>0</v>
      </c>
      <c r="H59" s="293">
        <v>0</v>
      </c>
      <c r="I59" s="293">
        <v>0</v>
      </c>
      <c r="J59" s="293">
        <v>1</v>
      </c>
      <c r="K59" s="293">
        <v>0</v>
      </c>
      <c r="L59" s="293">
        <v>1</v>
      </c>
      <c r="M59" s="293">
        <v>15</v>
      </c>
      <c r="N59" s="293">
        <v>0</v>
      </c>
      <c r="O59" s="293">
        <v>0</v>
      </c>
      <c r="P59" s="293">
        <v>1</v>
      </c>
    </row>
    <row r="60" spans="1:16" s="5" customFormat="1" ht="16.5" customHeight="1">
      <c r="A60" s="39" t="s">
        <v>394</v>
      </c>
      <c r="B60" s="293">
        <f t="shared" si="5"/>
        <v>14</v>
      </c>
      <c r="C60" s="293">
        <v>0</v>
      </c>
      <c r="D60" s="293">
        <v>0</v>
      </c>
      <c r="E60" s="293">
        <v>0</v>
      </c>
      <c r="F60" s="293">
        <v>0</v>
      </c>
      <c r="G60" s="293">
        <v>0</v>
      </c>
      <c r="H60" s="293">
        <v>0</v>
      </c>
      <c r="I60" s="293">
        <v>0</v>
      </c>
      <c r="J60" s="293">
        <v>1</v>
      </c>
      <c r="K60" s="293">
        <v>0</v>
      </c>
      <c r="L60" s="293">
        <v>0</v>
      </c>
      <c r="M60" s="293">
        <v>11</v>
      </c>
      <c r="N60" s="293">
        <v>0</v>
      </c>
      <c r="O60" s="293">
        <v>0</v>
      </c>
      <c r="P60" s="293">
        <v>2</v>
      </c>
    </row>
    <row r="61" spans="1:30" s="5" customFormat="1" ht="6" customHeight="1" thickBot="1">
      <c r="A61" s="3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6" t="s">
        <v>474</v>
      </c>
      <c r="R61" s="26" t="s">
        <v>474</v>
      </c>
      <c r="S61" s="26" t="s">
        <v>474</v>
      </c>
      <c r="T61" s="26" t="s">
        <v>474</v>
      </c>
      <c r="U61" s="26" t="s">
        <v>474</v>
      </c>
      <c r="V61" s="26" t="s">
        <v>474</v>
      </c>
      <c r="W61" s="26" t="s">
        <v>474</v>
      </c>
      <c r="X61" s="26" t="s">
        <v>474</v>
      </c>
      <c r="Y61" s="26" t="s">
        <v>474</v>
      </c>
      <c r="Z61" s="26" t="s">
        <v>474</v>
      </c>
      <c r="AA61" s="26" t="s">
        <v>474</v>
      </c>
      <c r="AB61" s="26" t="s">
        <v>474</v>
      </c>
      <c r="AC61" s="26" t="s">
        <v>474</v>
      </c>
      <c r="AD61" s="26" t="s">
        <v>474</v>
      </c>
    </row>
    <row r="62" spans="1:16" s="9" customFormat="1" ht="18" customHeight="1">
      <c r="A62" s="9" t="s">
        <v>403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="5" customFormat="1" ht="13.5">
      <c r="A63" s="33"/>
    </row>
    <row r="64" s="5" customFormat="1" ht="13.5">
      <c r="A64" s="33"/>
    </row>
    <row r="65" s="5" customFormat="1" ht="13.5">
      <c r="A65" s="33"/>
    </row>
    <row r="66" s="5" customFormat="1" ht="13.5">
      <c r="A66" s="33"/>
    </row>
    <row r="67" s="5" customFormat="1" ht="13.5">
      <c r="A67" s="33"/>
    </row>
    <row r="68" s="5" customFormat="1" ht="13.5">
      <c r="A68" s="33"/>
    </row>
    <row r="69" s="5" customFormat="1" ht="13.5">
      <c r="A69" s="33"/>
    </row>
    <row r="70" s="5" customFormat="1" ht="13.5">
      <c r="A70" s="33"/>
    </row>
    <row r="71" s="5" customFormat="1" ht="13.5">
      <c r="A71" s="33"/>
    </row>
    <row r="72" s="5" customFormat="1" ht="13.5">
      <c r="A72" s="33"/>
    </row>
    <row r="73" s="5" customFormat="1" ht="13.5">
      <c r="A73" s="33"/>
    </row>
    <row r="74" s="5" customFormat="1" ht="13.5">
      <c r="A74" s="33"/>
    </row>
    <row r="75" s="5" customFormat="1" ht="13.5">
      <c r="A75" s="33"/>
    </row>
    <row r="76" s="5" customFormat="1" ht="13.5">
      <c r="A76" s="33"/>
    </row>
    <row r="77" s="5" customFormat="1" ht="13.5">
      <c r="A77" s="33"/>
    </row>
    <row r="78" s="5" customFormat="1" ht="13.5">
      <c r="A78" s="33"/>
    </row>
    <row r="79" s="5" customFormat="1" ht="13.5">
      <c r="A79" s="33"/>
    </row>
    <row r="80" s="5" customFormat="1" ht="13.5">
      <c r="A80" s="33"/>
    </row>
    <row r="81" s="5" customFormat="1" ht="13.5">
      <c r="A81" s="33"/>
    </row>
    <row r="82" s="5" customFormat="1" ht="13.5">
      <c r="A82" s="33"/>
    </row>
    <row r="83" s="5" customFormat="1" ht="13.5">
      <c r="A83" s="33"/>
    </row>
    <row r="84" s="5" customFormat="1" ht="13.5">
      <c r="A84" s="33"/>
    </row>
    <row r="85" s="5" customFormat="1" ht="13.5">
      <c r="A85" s="33"/>
    </row>
    <row r="86" s="5" customFormat="1" ht="13.5">
      <c r="A86" s="33"/>
    </row>
    <row r="87" s="5" customFormat="1" ht="13.5">
      <c r="A87" s="33"/>
    </row>
    <row r="88" s="5" customFormat="1" ht="13.5">
      <c r="A88" s="33"/>
    </row>
    <row r="89" s="5" customFormat="1" ht="13.5">
      <c r="A89" s="33"/>
    </row>
    <row r="90" s="5" customFormat="1" ht="13.5">
      <c r="A90" s="33"/>
    </row>
    <row r="91" s="5" customFormat="1" ht="13.5">
      <c r="A91" s="33"/>
    </row>
    <row r="92" s="5" customFormat="1" ht="13.5">
      <c r="A92" s="33"/>
    </row>
    <row r="93" s="5" customFormat="1" ht="13.5">
      <c r="A93" s="33"/>
    </row>
    <row r="94" s="5" customFormat="1" ht="13.5">
      <c r="A94" s="33"/>
    </row>
    <row r="95" s="5" customFormat="1" ht="13.5">
      <c r="A95" s="33"/>
    </row>
    <row r="96" s="5" customFormat="1" ht="13.5">
      <c r="A96" s="33"/>
    </row>
    <row r="97" s="5" customFormat="1" ht="13.5">
      <c r="A97" s="33"/>
    </row>
    <row r="98" s="5" customFormat="1" ht="13.5">
      <c r="A98" s="33"/>
    </row>
    <row r="99" s="5" customFormat="1" ht="13.5">
      <c r="A99" s="33"/>
    </row>
    <row r="100" s="5" customFormat="1" ht="13.5">
      <c r="A100" s="33"/>
    </row>
    <row r="101" s="5" customFormat="1" ht="13.5">
      <c r="A101" s="33"/>
    </row>
    <row r="102" s="5" customFormat="1" ht="13.5">
      <c r="A102" s="33"/>
    </row>
    <row r="103" s="5" customFormat="1" ht="13.5">
      <c r="A103" s="33"/>
    </row>
    <row r="104" s="5" customFormat="1" ht="13.5">
      <c r="A104" s="33"/>
    </row>
    <row r="105" s="5" customFormat="1" ht="13.5">
      <c r="A105" s="33"/>
    </row>
    <row r="106" s="5" customFormat="1" ht="13.5">
      <c r="A106" s="33"/>
    </row>
    <row r="107" s="5" customFormat="1" ht="13.5">
      <c r="A107" s="33"/>
    </row>
    <row r="108" s="5" customFormat="1" ht="13.5">
      <c r="A108" s="33"/>
    </row>
    <row r="109" s="5" customFormat="1" ht="13.5">
      <c r="A109" s="33"/>
    </row>
    <row r="110" s="5" customFormat="1" ht="13.5">
      <c r="A110" s="33"/>
    </row>
    <row r="111" s="5" customFormat="1" ht="13.5">
      <c r="A111" s="33"/>
    </row>
    <row r="112" s="5" customFormat="1" ht="13.5">
      <c r="A112" s="33"/>
    </row>
    <row r="113" s="5" customFormat="1" ht="13.5">
      <c r="A113" s="33"/>
    </row>
    <row r="114" s="5" customFormat="1" ht="13.5">
      <c r="A114" s="33"/>
    </row>
    <row r="115" s="5" customFormat="1" ht="13.5">
      <c r="A115" s="33"/>
    </row>
    <row r="116" s="5" customFormat="1" ht="13.5">
      <c r="A116" s="33"/>
    </row>
    <row r="117" s="5" customFormat="1" ht="13.5">
      <c r="A117" s="33"/>
    </row>
    <row r="118" s="5" customFormat="1" ht="13.5">
      <c r="A118" s="33"/>
    </row>
    <row r="119" s="5" customFormat="1" ht="13.5">
      <c r="A119" s="33"/>
    </row>
    <row r="120" s="5" customFormat="1" ht="13.5">
      <c r="A120" s="33"/>
    </row>
    <row r="121" s="5" customFormat="1" ht="13.5">
      <c r="A121" s="33"/>
    </row>
    <row r="122" s="5" customFormat="1" ht="13.5">
      <c r="A122" s="33"/>
    </row>
    <row r="123" s="5" customFormat="1" ht="13.5">
      <c r="A123" s="33"/>
    </row>
    <row r="124" s="5" customFormat="1" ht="13.5">
      <c r="A124" s="33"/>
    </row>
    <row r="125" s="5" customFormat="1" ht="13.5">
      <c r="A125" s="33"/>
    </row>
    <row r="126" s="5" customFormat="1" ht="13.5">
      <c r="A126" s="33"/>
    </row>
    <row r="127" s="5" customFormat="1" ht="13.5">
      <c r="A127" s="33"/>
    </row>
    <row r="128" s="5" customFormat="1" ht="13.5">
      <c r="A128" s="33"/>
    </row>
    <row r="129" s="5" customFormat="1" ht="13.5">
      <c r="A129" s="33"/>
    </row>
    <row r="130" s="5" customFormat="1" ht="13.5">
      <c r="A130" s="33"/>
    </row>
    <row r="131" s="5" customFormat="1" ht="13.5">
      <c r="A131" s="33"/>
    </row>
    <row r="132" s="5" customFormat="1" ht="13.5">
      <c r="A132" s="33"/>
    </row>
    <row r="133" s="5" customFormat="1" ht="13.5">
      <c r="A133" s="33"/>
    </row>
    <row r="134" s="5" customFormat="1" ht="13.5">
      <c r="A134" s="33"/>
    </row>
    <row r="135" s="5" customFormat="1" ht="13.5">
      <c r="A135" s="33"/>
    </row>
    <row r="136" s="5" customFormat="1" ht="13.5">
      <c r="A136" s="33"/>
    </row>
    <row r="137" s="5" customFormat="1" ht="13.5">
      <c r="A137" s="33"/>
    </row>
    <row r="138" s="5" customFormat="1" ht="13.5">
      <c r="A138" s="33"/>
    </row>
    <row r="139" s="5" customFormat="1" ht="13.5">
      <c r="A139" s="33"/>
    </row>
    <row r="140" s="5" customFormat="1" ht="13.5">
      <c r="A140" s="33"/>
    </row>
    <row r="141" s="5" customFormat="1" ht="13.5">
      <c r="A141" s="33"/>
    </row>
    <row r="142" s="5" customFormat="1" ht="13.5">
      <c r="A142" s="33"/>
    </row>
    <row r="143" s="5" customFormat="1" ht="13.5">
      <c r="A143" s="33"/>
    </row>
    <row r="144" s="5" customFormat="1" ht="13.5">
      <c r="A144" s="33"/>
    </row>
    <row r="145" s="5" customFormat="1" ht="13.5">
      <c r="A145" s="33"/>
    </row>
    <row r="146" s="5" customFormat="1" ht="13.5">
      <c r="A146" s="33"/>
    </row>
    <row r="147" s="5" customFormat="1" ht="13.5">
      <c r="A147" s="33"/>
    </row>
    <row r="148" s="5" customFormat="1" ht="13.5">
      <c r="A148" s="33"/>
    </row>
    <row r="149" s="5" customFormat="1" ht="13.5">
      <c r="A149" s="33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34" customWidth="1"/>
    <col min="2" max="10" width="6.375" style="4" customWidth="1"/>
    <col min="11" max="12" width="6.75390625" style="4" customWidth="1"/>
    <col min="13" max="13" width="7.125" style="4" customWidth="1"/>
    <col min="14" max="16" width="6.375" style="4" customWidth="1"/>
    <col min="17" max="16384" width="9.00390625" style="4" customWidth="1"/>
  </cols>
  <sheetData>
    <row r="1" spans="1:18" ht="20.25" customHeight="1">
      <c r="A1" s="534" t="s">
        <v>447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1"/>
      <c r="R1" s="1"/>
    </row>
    <row r="2" s="5" customFormat="1" ht="12" customHeight="1" thickBot="1">
      <c r="A2" s="33"/>
    </row>
    <row r="3" spans="1:16" s="5" customFormat="1" ht="19.5" customHeight="1">
      <c r="A3" s="35" t="s">
        <v>371</v>
      </c>
      <c r="B3" s="57" t="s">
        <v>10</v>
      </c>
      <c r="C3" s="58" t="s">
        <v>492</v>
      </c>
      <c r="D3" s="58" t="s">
        <v>150</v>
      </c>
      <c r="E3" s="58" t="s">
        <v>238</v>
      </c>
      <c r="F3" s="58" t="s">
        <v>239</v>
      </c>
      <c r="G3" s="58" t="s">
        <v>240</v>
      </c>
      <c r="H3" s="58" t="s">
        <v>241</v>
      </c>
      <c r="I3" s="58" t="s">
        <v>242</v>
      </c>
      <c r="J3" s="58" t="s">
        <v>151</v>
      </c>
      <c r="K3" s="58" t="s">
        <v>152</v>
      </c>
      <c r="L3" s="58" t="s">
        <v>153</v>
      </c>
      <c r="M3" s="58" t="s">
        <v>154</v>
      </c>
      <c r="N3" s="58" t="s">
        <v>155</v>
      </c>
      <c r="O3" s="58" t="s">
        <v>243</v>
      </c>
      <c r="P3" s="59" t="s">
        <v>92</v>
      </c>
    </row>
    <row r="4" spans="1:16" s="5" customFormat="1" ht="6" customHeight="1">
      <c r="A4" s="1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60"/>
    </row>
    <row r="5" spans="1:16" s="5" customFormat="1" ht="19.5" customHeight="1">
      <c r="A5" s="61"/>
      <c r="B5" s="535" t="s">
        <v>448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1:16" s="5" customFormat="1" ht="3" customHeight="1">
      <c r="A6" s="61"/>
      <c r="B6" s="30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1" customFormat="1" ht="24" customHeight="1">
      <c r="A7" s="19" t="s">
        <v>525</v>
      </c>
      <c r="B7" s="293">
        <v>65</v>
      </c>
      <c r="C7" s="293">
        <v>3</v>
      </c>
      <c r="D7" s="293">
        <v>19</v>
      </c>
      <c r="E7" s="293">
        <v>0</v>
      </c>
      <c r="F7" s="293">
        <v>1</v>
      </c>
      <c r="G7" s="293">
        <v>2</v>
      </c>
      <c r="H7" s="293">
        <v>0</v>
      </c>
      <c r="I7" s="293">
        <v>1</v>
      </c>
      <c r="J7" s="293">
        <v>3</v>
      </c>
      <c r="K7" s="293">
        <v>0</v>
      </c>
      <c r="L7" s="293">
        <v>0</v>
      </c>
      <c r="M7" s="293">
        <v>31</v>
      </c>
      <c r="N7" s="293">
        <v>2</v>
      </c>
      <c r="O7" s="293">
        <v>3</v>
      </c>
      <c r="P7" s="293">
        <v>0</v>
      </c>
    </row>
    <row r="8" spans="1:16" s="1" customFormat="1" ht="24" customHeight="1">
      <c r="A8" s="19">
        <v>28</v>
      </c>
      <c r="B8" s="293">
        <v>148</v>
      </c>
      <c r="C8" s="293">
        <v>48</v>
      </c>
      <c r="D8" s="293">
        <v>12</v>
      </c>
      <c r="E8" s="293">
        <v>4</v>
      </c>
      <c r="F8" s="293">
        <v>5</v>
      </c>
      <c r="G8" s="293">
        <v>5</v>
      </c>
      <c r="H8" s="293">
        <v>1</v>
      </c>
      <c r="I8" s="293">
        <v>9</v>
      </c>
      <c r="J8" s="293">
        <v>8</v>
      </c>
      <c r="K8" s="293">
        <v>0</v>
      </c>
      <c r="L8" s="293">
        <v>0</v>
      </c>
      <c r="M8" s="293">
        <v>47</v>
      </c>
      <c r="N8" s="293">
        <v>9</v>
      </c>
      <c r="O8" s="293">
        <v>0</v>
      </c>
      <c r="P8" s="293">
        <v>0</v>
      </c>
    </row>
    <row r="9" spans="1:16" s="1" customFormat="1" ht="24" customHeight="1">
      <c r="A9" s="117">
        <v>29</v>
      </c>
      <c r="B9" s="294">
        <f>SUM(B11:B22)</f>
        <v>99</v>
      </c>
      <c r="C9" s="294">
        <f aca="true" t="shared" si="0" ref="C9:P9">SUM(C11:C22)</f>
        <v>2</v>
      </c>
      <c r="D9" s="294">
        <f t="shared" si="0"/>
        <v>14</v>
      </c>
      <c r="E9" s="294">
        <f t="shared" si="0"/>
        <v>0</v>
      </c>
      <c r="F9" s="294">
        <f t="shared" si="0"/>
        <v>1</v>
      </c>
      <c r="G9" s="294">
        <f t="shared" si="0"/>
        <v>3</v>
      </c>
      <c r="H9" s="294">
        <f t="shared" si="0"/>
        <v>0</v>
      </c>
      <c r="I9" s="294">
        <f t="shared" si="0"/>
        <v>0</v>
      </c>
      <c r="J9" s="294">
        <f t="shared" si="0"/>
        <v>4</v>
      </c>
      <c r="K9" s="294">
        <f t="shared" si="0"/>
        <v>0</v>
      </c>
      <c r="L9" s="294">
        <f t="shared" si="0"/>
        <v>0</v>
      </c>
      <c r="M9" s="294">
        <f t="shared" si="0"/>
        <v>65</v>
      </c>
      <c r="N9" s="294">
        <f t="shared" si="0"/>
        <v>2</v>
      </c>
      <c r="O9" s="294">
        <f t="shared" si="0"/>
        <v>5</v>
      </c>
      <c r="P9" s="294">
        <f t="shared" si="0"/>
        <v>3</v>
      </c>
    </row>
    <row r="10" spans="1:16" s="5" customFormat="1" ht="24" customHeight="1">
      <c r="A10" s="19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</row>
    <row r="11" spans="1:16" s="5" customFormat="1" ht="24" customHeight="1">
      <c r="A11" s="39" t="s">
        <v>517</v>
      </c>
      <c r="B11" s="293">
        <f>SUM(C11:P11)</f>
        <v>9</v>
      </c>
      <c r="C11" s="293">
        <v>0</v>
      </c>
      <c r="D11" s="293">
        <v>3</v>
      </c>
      <c r="E11" s="293">
        <v>0</v>
      </c>
      <c r="F11" s="293">
        <v>0</v>
      </c>
      <c r="G11" s="293"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293">
        <v>5</v>
      </c>
      <c r="N11" s="293">
        <v>0</v>
      </c>
      <c r="O11" s="293">
        <v>0</v>
      </c>
      <c r="P11" s="293">
        <v>1</v>
      </c>
    </row>
    <row r="12" spans="1:16" s="5" customFormat="1" ht="24" customHeight="1">
      <c r="A12" s="39" t="s">
        <v>457</v>
      </c>
      <c r="B12" s="293">
        <f aca="true" t="shared" si="1" ref="B12:B22">SUM(C12:P12)</f>
        <v>10</v>
      </c>
      <c r="C12" s="293">
        <v>0</v>
      </c>
      <c r="D12" s="293">
        <v>0</v>
      </c>
      <c r="E12" s="293">
        <v>0</v>
      </c>
      <c r="F12" s="293">
        <v>0</v>
      </c>
      <c r="G12" s="293">
        <v>0</v>
      </c>
      <c r="H12" s="293">
        <v>0</v>
      </c>
      <c r="I12" s="293">
        <v>0</v>
      </c>
      <c r="J12" s="293">
        <v>1</v>
      </c>
      <c r="K12" s="293">
        <v>0</v>
      </c>
      <c r="L12" s="293">
        <v>0</v>
      </c>
      <c r="M12" s="293">
        <v>9</v>
      </c>
      <c r="N12" s="293">
        <v>0</v>
      </c>
      <c r="O12" s="293">
        <v>0</v>
      </c>
      <c r="P12" s="293">
        <v>0</v>
      </c>
    </row>
    <row r="13" spans="1:16" s="5" customFormat="1" ht="24" customHeight="1">
      <c r="A13" s="39" t="s">
        <v>388</v>
      </c>
      <c r="B13" s="293">
        <f t="shared" si="1"/>
        <v>8</v>
      </c>
      <c r="C13" s="293">
        <v>0</v>
      </c>
      <c r="D13" s="293">
        <v>1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7</v>
      </c>
      <c r="N13" s="293">
        <v>0</v>
      </c>
      <c r="O13" s="293">
        <v>0</v>
      </c>
      <c r="P13" s="293">
        <v>0</v>
      </c>
    </row>
    <row r="14" spans="1:16" s="5" customFormat="1" ht="24" customHeight="1">
      <c r="A14" s="39" t="s">
        <v>389</v>
      </c>
      <c r="B14" s="293">
        <f t="shared" si="1"/>
        <v>7</v>
      </c>
      <c r="C14" s="293">
        <v>0</v>
      </c>
      <c r="D14" s="293">
        <v>3</v>
      </c>
      <c r="E14" s="293">
        <v>0</v>
      </c>
      <c r="F14" s="293">
        <v>1</v>
      </c>
      <c r="G14" s="293">
        <v>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3</v>
      </c>
      <c r="N14" s="293">
        <v>0</v>
      </c>
      <c r="O14" s="293">
        <v>0</v>
      </c>
      <c r="P14" s="293">
        <v>0</v>
      </c>
    </row>
    <row r="15" spans="1:16" s="5" customFormat="1" ht="24" customHeight="1">
      <c r="A15" s="39" t="s">
        <v>390</v>
      </c>
      <c r="B15" s="293">
        <f t="shared" si="1"/>
        <v>8</v>
      </c>
      <c r="C15" s="293">
        <v>0</v>
      </c>
      <c r="D15" s="293">
        <v>3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4</v>
      </c>
      <c r="N15" s="293">
        <v>0</v>
      </c>
      <c r="O15" s="293">
        <v>0</v>
      </c>
      <c r="P15" s="293">
        <v>1</v>
      </c>
    </row>
    <row r="16" spans="1:16" s="5" customFormat="1" ht="24" customHeight="1">
      <c r="A16" s="39" t="s">
        <v>391</v>
      </c>
      <c r="B16" s="293">
        <f t="shared" si="1"/>
        <v>9</v>
      </c>
      <c r="C16" s="293">
        <v>0</v>
      </c>
      <c r="D16" s="293">
        <v>1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2</v>
      </c>
      <c r="K16" s="293">
        <v>0</v>
      </c>
      <c r="L16" s="293">
        <v>0</v>
      </c>
      <c r="M16" s="293">
        <v>4</v>
      </c>
      <c r="N16" s="293">
        <v>0</v>
      </c>
      <c r="O16" s="293">
        <v>2</v>
      </c>
      <c r="P16" s="293">
        <v>0</v>
      </c>
    </row>
    <row r="17" spans="1:16" s="5" customFormat="1" ht="24" customHeight="1">
      <c r="A17" s="39" t="s">
        <v>458</v>
      </c>
      <c r="B17" s="293">
        <f t="shared" si="1"/>
        <v>8</v>
      </c>
      <c r="C17" s="293">
        <v>2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1</v>
      </c>
      <c r="K17" s="293">
        <v>0</v>
      </c>
      <c r="L17" s="293">
        <v>0</v>
      </c>
      <c r="M17" s="293">
        <v>4</v>
      </c>
      <c r="N17" s="293">
        <v>0</v>
      </c>
      <c r="O17" s="293">
        <v>1</v>
      </c>
      <c r="P17" s="293">
        <v>0</v>
      </c>
    </row>
    <row r="18" spans="1:16" s="5" customFormat="1" ht="24" customHeight="1">
      <c r="A18" s="39" t="s">
        <v>392</v>
      </c>
      <c r="B18" s="293">
        <f t="shared" si="1"/>
        <v>7</v>
      </c>
      <c r="C18" s="293">
        <v>0</v>
      </c>
      <c r="D18" s="293">
        <v>2</v>
      </c>
      <c r="E18" s="293">
        <v>0</v>
      </c>
      <c r="F18" s="293">
        <v>0</v>
      </c>
      <c r="G18" s="293">
        <v>1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2</v>
      </c>
      <c r="N18" s="293">
        <v>2</v>
      </c>
      <c r="O18" s="293">
        <v>0</v>
      </c>
      <c r="P18" s="293">
        <v>0</v>
      </c>
    </row>
    <row r="19" spans="1:16" s="5" customFormat="1" ht="24" customHeight="1">
      <c r="A19" s="39" t="s">
        <v>393</v>
      </c>
      <c r="B19" s="293">
        <f t="shared" si="1"/>
        <v>8</v>
      </c>
      <c r="C19" s="293">
        <v>0</v>
      </c>
      <c r="D19" s="293">
        <v>1</v>
      </c>
      <c r="E19" s="293">
        <v>0</v>
      </c>
      <c r="F19" s="293">
        <v>0</v>
      </c>
      <c r="G19" s="293">
        <v>2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5</v>
      </c>
      <c r="N19" s="293">
        <v>0</v>
      </c>
      <c r="O19" s="293">
        <v>0</v>
      </c>
      <c r="P19" s="293">
        <v>0</v>
      </c>
    </row>
    <row r="20" spans="1:16" s="5" customFormat="1" ht="24" customHeight="1">
      <c r="A20" s="39" t="s">
        <v>519</v>
      </c>
      <c r="B20" s="293">
        <f t="shared" si="1"/>
        <v>8</v>
      </c>
      <c r="C20" s="293">
        <v>0</v>
      </c>
      <c r="D20" s="293">
        <v>0</v>
      </c>
      <c r="E20" s="293">
        <v>0</v>
      </c>
      <c r="F20" s="293"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8</v>
      </c>
      <c r="N20" s="293">
        <v>0</v>
      </c>
      <c r="O20" s="293">
        <v>0</v>
      </c>
      <c r="P20" s="293">
        <v>0</v>
      </c>
    </row>
    <row r="21" spans="1:16" s="5" customFormat="1" ht="24" customHeight="1">
      <c r="A21" s="39" t="s">
        <v>459</v>
      </c>
      <c r="B21" s="293">
        <f t="shared" si="1"/>
        <v>8</v>
      </c>
      <c r="C21" s="293">
        <v>0</v>
      </c>
      <c r="D21" s="293">
        <v>0</v>
      </c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7</v>
      </c>
      <c r="N21" s="293">
        <v>0</v>
      </c>
      <c r="O21" s="293">
        <v>0</v>
      </c>
      <c r="P21" s="293">
        <v>1</v>
      </c>
    </row>
    <row r="22" spans="1:16" s="5" customFormat="1" ht="24" customHeight="1">
      <c r="A22" s="39" t="s">
        <v>394</v>
      </c>
      <c r="B22" s="293">
        <f t="shared" si="1"/>
        <v>9</v>
      </c>
      <c r="C22" s="293">
        <v>0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7</v>
      </c>
      <c r="N22" s="293">
        <v>0</v>
      </c>
      <c r="O22" s="293">
        <v>2</v>
      </c>
      <c r="P22" s="293">
        <v>0</v>
      </c>
    </row>
    <row r="23" spans="1:16" s="5" customFormat="1" ht="19.5" customHeight="1">
      <c r="A23" s="39"/>
      <c r="B23" s="55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</row>
    <row r="24" spans="1:16" s="5" customFormat="1" ht="19.5" customHeight="1">
      <c r="A24" s="39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s="5" customFormat="1" ht="19.5" customHeight="1">
      <c r="A25" s="19"/>
      <c r="B25" s="26" t="s">
        <v>529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5" customFormat="1" ht="19.5" customHeight="1">
      <c r="A26" s="61"/>
      <c r="B26" s="536" t="s">
        <v>449</v>
      </c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</row>
    <row r="27" spans="1:16" s="5" customFormat="1" ht="3" customHeight="1">
      <c r="A27" s="6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s="5" customFormat="1" ht="23.25" customHeight="1">
      <c r="A28" s="19" t="s">
        <v>525</v>
      </c>
      <c r="B28" s="293">
        <v>156</v>
      </c>
      <c r="C28" s="293">
        <v>42</v>
      </c>
      <c r="D28" s="293">
        <v>13</v>
      </c>
      <c r="E28" s="293">
        <v>8</v>
      </c>
      <c r="F28" s="293">
        <v>4</v>
      </c>
      <c r="G28" s="293">
        <v>13</v>
      </c>
      <c r="H28" s="293">
        <v>2</v>
      </c>
      <c r="I28" s="293">
        <v>10</v>
      </c>
      <c r="J28" s="293">
        <v>5</v>
      </c>
      <c r="K28" s="293">
        <v>0</v>
      </c>
      <c r="L28" s="293">
        <v>0</v>
      </c>
      <c r="M28" s="293">
        <v>49</v>
      </c>
      <c r="N28" s="293">
        <v>10</v>
      </c>
      <c r="O28" s="293">
        <v>0</v>
      </c>
      <c r="P28" s="293">
        <v>0</v>
      </c>
    </row>
    <row r="29" spans="1:16" s="5" customFormat="1" ht="23.25" customHeight="1">
      <c r="A29" s="19">
        <v>28</v>
      </c>
      <c r="B29" s="293">
        <v>148</v>
      </c>
      <c r="C29" s="293">
        <v>48</v>
      </c>
      <c r="D29" s="293">
        <v>12</v>
      </c>
      <c r="E29" s="293">
        <v>4</v>
      </c>
      <c r="F29" s="293">
        <v>5</v>
      </c>
      <c r="G29" s="293">
        <v>5</v>
      </c>
      <c r="H29" s="293">
        <v>1</v>
      </c>
      <c r="I29" s="293">
        <v>9</v>
      </c>
      <c r="J29" s="293">
        <v>8</v>
      </c>
      <c r="K29" s="293">
        <v>0</v>
      </c>
      <c r="L29" s="293">
        <v>0</v>
      </c>
      <c r="M29" s="293">
        <v>47</v>
      </c>
      <c r="N29" s="293">
        <v>9</v>
      </c>
      <c r="O29" s="293">
        <v>0</v>
      </c>
      <c r="P29" s="293">
        <v>0</v>
      </c>
    </row>
    <row r="30" spans="1:16" s="1" customFormat="1" ht="23.25" customHeight="1">
      <c r="A30" s="117">
        <v>29</v>
      </c>
      <c r="B30" s="294">
        <f>SUM(B32:B43)</f>
        <v>155</v>
      </c>
      <c r="C30" s="294">
        <f aca="true" t="shared" si="2" ref="C30:P30">SUM(C32:C43)</f>
        <v>42</v>
      </c>
      <c r="D30" s="294">
        <f t="shared" si="2"/>
        <v>14</v>
      </c>
      <c r="E30" s="294">
        <f t="shared" si="2"/>
        <v>6</v>
      </c>
      <c r="F30" s="294">
        <f t="shared" si="2"/>
        <v>5</v>
      </c>
      <c r="G30" s="294">
        <f t="shared" si="2"/>
        <v>7</v>
      </c>
      <c r="H30" s="294">
        <f t="shared" si="2"/>
        <v>3</v>
      </c>
      <c r="I30" s="294">
        <f t="shared" si="2"/>
        <v>6</v>
      </c>
      <c r="J30" s="294">
        <f t="shared" si="2"/>
        <v>11</v>
      </c>
      <c r="K30" s="294">
        <f t="shared" si="2"/>
        <v>0</v>
      </c>
      <c r="L30" s="294">
        <f t="shared" si="2"/>
        <v>0</v>
      </c>
      <c r="M30" s="294">
        <f t="shared" si="2"/>
        <v>52</v>
      </c>
      <c r="N30" s="294">
        <f t="shared" si="2"/>
        <v>7</v>
      </c>
      <c r="O30" s="294">
        <f t="shared" si="2"/>
        <v>2</v>
      </c>
      <c r="P30" s="294">
        <f t="shared" si="2"/>
        <v>0</v>
      </c>
    </row>
    <row r="31" spans="1:16" s="5" customFormat="1" ht="23.25" customHeight="1">
      <c r="A31" s="19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</row>
    <row r="32" spans="1:16" s="5" customFormat="1" ht="23.25" customHeight="1">
      <c r="A32" s="39" t="s">
        <v>517</v>
      </c>
      <c r="B32" s="293">
        <f>SUM(C32:P32)</f>
        <v>12</v>
      </c>
      <c r="C32" s="293">
        <v>1</v>
      </c>
      <c r="D32" s="293">
        <v>2</v>
      </c>
      <c r="E32" s="293">
        <v>1</v>
      </c>
      <c r="F32" s="293">
        <v>0</v>
      </c>
      <c r="G32" s="293">
        <v>0</v>
      </c>
      <c r="H32" s="293">
        <v>1</v>
      </c>
      <c r="I32" s="293">
        <v>0</v>
      </c>
      <c r="J32" s="293">
        <v>0</v>
      </c>
      <c r="K32" s="293">
        <v>0</v>
      </c>
      <c r="L32" s="293">
        <v>0</v>
      </c>
      <c r="M32" s="293">
        <v>5</v>
      </c>
      <c r="N32" s="293">
        <v>2</v>
      </c>
      <c r="O32" s="293">
        <v>0</v>
      </c>
      <c r="P32" s="293">
        <v>0</v>
      </c>
    </row>
    <row r="33" spans="1:16" s="5" customFormat="1" ht="23.25" customHeight="1">
      <c r="A33" s="39" t="s">
        <v>457</v>
      </c>
      <c r="B33" s="293">
        <f aca="true" t="shared" si="3" ref="B33:B43">SUM(C33:P33)</f>
        <v>13</v>
      </c>
      <c r="C33" s="293">
        <v>1</v>
      </c>
      <c r="D33" s="293">
        <v>4</v>
      </c>
      <c r="E33" s="293">
        <v>1</v>
      </c>
      <c r="F33" s="293">
        <v>0</v>
      </c>
      <c r="G33" s="293">
        <v>0</v>
      </c>
      <c r="H33" s="293">
        <v>0</v>
      </c>
      <c r="I33" s="293">
        <v>0</v>
      </c>
      <c r="J33" s="293">
        <v>4</v>
      </c>
      <c r="K33" s="293">
        <v>0</v>
      </c>
      <c r="L33" s="293">
        <v>0</v>
      </c>
      <c r="M33" s="293">
        <v>3</v>
      </c>
      <c r="N33" s="293">
        <v>0</v>
      </c>
      <c r="O33" s="293">
        <v>0</v>
      </c>
      <c r="P33" s="293">
        <v>0</v>
      </c>
    </row>
    <row r="34" spans="1:16" s="5" customFormat="1" ht="23.25" customHeight="1">
      <c r="A34" s="39" t="s">
        <v>388</v>
      </c>
      <c r="B34" s="293">
        <f t="shared" si="3"/>
        <v>9</v>
      </c>
      <c r="C34" s="293">
        <v>4</v>
      </c>
      <c r="D34" s="293">
        <v>2</v>
      </c>
      <c r="E34" s="293">
        <v>0</v>
      </c>
      <c r="F34" s="293">
        <v>0</v>
      </c>
      <c r="G34" s="293">
        <v>0</v>
      </c>
      <c r="H34" s="293">
        <v>0</v>
      </c>
      <c r="I34" s="293">
        <v>0</v>
      </c>
      <c r="J34" s="293">
        <v>0</v>
      </c>
      <c r="K34" s="293">
        <v>0</v>
      </c>
      <c r="L34" s="293">
        <v>0</v>
      </c>
      <c r="M34" s="293">
        <v>3</v>
      </c>
      <c r="N34" s="293">
        <v>0</v>
      </c>
      <c r="O34" s="293">
        <v>0</v>
      </c>
      <c r="P34" s="293">
        <v>0</v>
      </c>
    </row>
    <row r="35" spans="1:16" s="5" customFormat="1" ht="23.25" customHeight="1">
      <c r="A35" s="39" t="s">
        <v>389</v>
      </c>
      <c r="B35" s="293">
        <f t="shared" si="3"/>
        <v>15</v>
      </c>
      <c r="C35" s="293">
        <v>6</v>
      </c>
      <c r="D35" s="293">
        <v>0</v>
      </c>
      <c r="E35" s="293">
        <v>0</v>
      </c>
      <c r="F35" s="293">
        <v>1</v>
      </c>
      <c r="G35" s="293">
        <v>0</v>
      </c>
      <c r="H35" s="293">
        <v>1</v>
      </c>
      <c r="I35" s="293">
        <v>0</v>
      </c>
      <c r="J35" s="293">
        <v>1</v>
      </c>
      <c r="K35" s="293">
        <v>0</v>
      </c>
      <c r="L35" s="293">
        <v>0</v>
      </c>
      <c r="M35" s="293">
        <v>5</v>
      </c>
      <c r="N35" s="293">
        <v>1</v>
      </c>
      <c r="O35" s="293">
        <v>0</v>
      </c>
      <c r="P35" s="293">
        <v>0</v>
      </c>
    </row>
    <row r="36" spans="1:16" s="5" customFormat="1" ht="23.25" customHeight="1">
      <c r="A36" s="39" t="s">
        <v>390</v>
      </c>
      <c r="B36" s="293">
        <f t="shared" si="3"/>
        <v>14</v>
      </c>
      <c r="C36" s="293">
        <v>6</v>
      </c>
      <c r="D36" s="293">
        <v>0</v>
      </c>
      <c r="E36" s="293">
        <v>0</v>
      </c>
      <c r="F36" s="293">
        <v>1</v>
      </c>
      <c r="G36" s="293">
        <v>2</v>
      </c>
      <c r="H36" s="293">
        <v>1</v>
      </c>
      <c r="I36" s="293">
        <v>0</v>
      </c>
      <c r="J36" s="293">
        <v>1</v>
      </c>
      <c r="K36" s="293">
        <v>0</v>
      </c>
      <c r="L36" s="293">
        <v>0</v>
      </c>
      <c r="M36" s="293">
        <v>2</v>
      </c>
      <c r="N36" s="293">
        <v>1</v>
      </c>
      <c r="O36" s="293">
        <v>0</v>
      </c>
      <c r="P36" s="293">
        <v>0</v>
      </c>
    </row>
    <row r="37" spans="1:16" s="5" customFormat="1" ht="23.25" customHeight="1">
      <c r="A37" s="39" t="s">
        <v>391</v>
      </c>
      <c r="B37" s="293">
        <f t="shared" si="3"/>
        <v>12</v>
      </c>
      <c r="C37" s="293">
        <v>3</v>
      </c>
      <c r="D37" s="293">
        <v>3</v>
      </c>
      <c r="E37" s="293">
        <v>2</v>
      </c>
      <c r="F37" s="293">
        <v>0</v>
      </c>
      <c r="G37" s="293">
        <v>0</v>
      </c>
      <c r="H37" s="293">
        <v>0</v>
      </c>
      <c r="I37" s="293">
        <v>0</v>
      </c>
      <c r="J37" s="293">
        <v>0</v>
      </c>
      <c r="K37" s="293">
        <v>0</v>
      </c>
      <c r="L37" s="293">
        <v>0</v>
      </c>
      <c r="M37" s="293">
        <v>3</v>
      </c>
      <c r="N37" s="293">
        <v>1</v>
      </c>
      <c r="O37" s="293">
        <v>0</v>
      </c>
      <c r="P37" s="293">
        <v>0</v>
      </c>
    </row>
    <row r="38" spans="1:16" s="5" customFormat="1" ht="23.25" customHeight="1">
      <c r="A38" s="39" t="s">
        <v>458</v>
      </c>
      <c r="B38" s="293">
        <f t="shared" si="3"/>
        <v>18</v>
      </c>
      <c r="C38" s="293">
        <v>5</v>
      </c>
      <c r="D38" s="293">
        <v>0</v>
      </c>
      <c r="E38" s="293">
        <v>1</v>
      </c>
      <c r="F38" s="293">
        <v>0</v>
      </c>
      <c r="G38" s="293">
        <v>1</v>
      </c>
      <c r="H38" s="293">
        <v>0</v>
      </c>
      <c r="I38" s="293">
        <v>2</v>
      </c>
      <c r="J38" s="293">
        <v>1</v>
      </c>
      <c r="K38" s="293">
        <v>0</v>
      </c>
      <c r="L38" s="293">
        <v>0</v>
      </c>
      <c r="M38" s="293">
        <v>7</v>
      </c>
      <c r="N38" s="293">
        <v>0</v>
      </c>
      <c r="O38" s="293">
        <v>1</v>
      </c>
      <c r="P38" s="293">
        <v>0</v>
      </c>
    </row>
    <row r="39" spans="1:16" s="5" customFormat="1" ht="23.25" customHeight="1">
      <c r="A39" s="39" t="s">
        <v>392</v>
      </c>
      <c r="B39" s="293">
        <f t="shared" si="3"/>
        <v>23</v>
      </c>
      <c r="C39" s="293">
        <v>4</v>
      </c>
      <c r="D39" s="293">
        <v>2</v>
      </c>
      <c r="E39" s="293">
        <v>0</v>
      </c>
      <c r="F39" s="293">
        <v>0</v>
      </c>
      <c r="G39" s="293">
        <v>3</v>
      </c>
      <c r="H39" s="293">
        <v>0</v>
      </c>
      <c r="I39" s="293">
        <v>3</v>
      </c>
      <c r="J39" s="293">
        <v>1</v>
      </c>
      <c r="K39" s="293">
        <v>0</v>
      </c>
      <c r="L39" s="293">
        <v>0</v>
      </c>
      <c r="M39" s="293">
        <v>9</v>
      </c>
      <c r="N39" s="293">
        <v>1</v>
      </c>
      <c r="O39" s="293">
        <v>0</v>
      </c>
      <c r="P39" s="293">
        <v>0</v>
      </c>
    </row>
    <row r="40" spans="1:16" s="5" customFormat="1" ht="23.25" customHeight="1">
      <c r="A40" s="39" t="s">
        <v>393</v>
      </c>
      <c r="B40" s="293">
        <f t="shared" si="3"/>
        <v>10</v>
      </c>
      <c r="C40" s="293">
        <v>4</v>
      </c>
      <c r="D40" s="293">
        <v>1</v>
      </c>
      <c r="E40" s="293">
        <v>0</v>
      </c>
      <c r="F40" s="293">
        <v>2</v>
      </c>
      <c r="G40" s="293">
        <v>0</v>
      </c>
      <c r="H40" s="293">
        <v>0</v>
      </c>
      <c r="I40" s="293">
        <v>1</v>
      </c>
      <c r="J40" s="293">
        <v>1</v>
      </c>
      <c r="K40" s="293">
        <v>0</v>
      </c>
      <c r="L40" s="293">
        <v>0</v>
      </c>
      <c r="M40" s="293">
        <v>1</v>
      </c>
      <c r="N40" s="293">
        <v>0</v>
      </c>
      <c r="O40" s="293">
        <v>0</v>
      </c>
      <c r="P40" s="293">
        <v>0</v>
      </c>
    </row>
    <row r="41" spans="1:16" s="5" customFormat="1" ht="23.25" customHeight="1">
      <c r="A41" s="39" t="s">
        <v>519</v>
      </c>
      <c r="B41" s="293">
        <f t="shared" si="3"/>
        <v>11</v>
      </c>
      <c r="C41" s="293">
        <v>4</v>
      </c>
      <c r="D41" s="293">
        <v>0</v>
      </c>
      <c r="E41" s="293">
        <v>0</v>
      </c>
      <c r="F41" s="293">
        <v>1</v>
      </c>
      <c r="G41" s="293">
        <v>0</v>
      </c>
      <c r="H41" s="293">
        <v>0</v>
      </c>
      <c r="I41" s="293">
        <v>0</v>
      </c>
      <c r="J41" s="293">
        <v>1</v>
      </c>
      <c r="K41" s="293">
        <v>0</v>
      </c>
      <c r="L41" s="293">
        <v>0</v>
      </c>
      <c r="M41" s="293">
        <v>4</v>
      </c>
      <c r="N41" s="293">
        <v>1</v>
      </c>
      <c r="O41" s="293">
        <v>0</v>
      </c>
      <c r="P41" s="293">
        <v>0</v>
      </c>
    </row>
    <row r="42" spans="1:16" s="5" customFormat="1" ht="23.25" customHeight="1">
      <c r="A42" s="39" t="s">
        <v>459</v>
      </c>
      <c r="B42" s="293">
        <f t="shared" si="3"/>
        <v>0</v>
      </c>
      <c r="C42" s="293">
        <v>0</v>
      </c>
      <c r="D42" s="293">
        <v>0</v>
      </c>
      <c r="E42" s="293">
        <v>0</v>
      </c>
      <c r="F42" s="293">
        <v>0</v>
      </c>
      <c r="G42" s="293">
        <v>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</row>
    <row r="43" spans="1:16" s="5" customFormat="1" ht="23.25" customHeight="1">
      <c r="A43" s="39" t="s">
        <v>394</v>
      </c>
      <c r="B43" s="293">
        <f t="shared" si="3"/>
        <v>18</v>
      </c>
      <c r="C43" s="293">
        <v>4</v>
      </c>
      <c r="D43" s="293">
        <v>0</v>
      </c>
      <c r="E43" s="293">
        <v>1</v>
      </c>
      <c r="F43" s="293">
        <v>0</v>
      </c>
      <c r="G43" s="293">
        <v>1</v>
      </c>
      <c r="H43" s="293">
        <v>0</v>
      </c>
      <c r="I43" s="293">
        <v>0</v>
      </c>
      <c r="J43" s="293">
        <v>1</v>
      </c>
      <c r="K43" s="293">
        <v>0</v>
      </c>
      <c r="L43" s="293">
        <v>0</v>
      </c>
      <c r="M43" s="293">
        <v>10</v>
      </c>
      <c r="N43" s="293">
        <v>0</v>
      </c>
      <c r="O43" s="293">
        <v>1</v>
      </c>
      <c r="P43" s="293">
        <v>0</v>
      </c>
    </row>
    <row r="44" spans="1:16" s="5" customFormat="1" ht="6" customHeight="1" thickBot="1">
      <c r="A44" s="32" t="s">
        <v>530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5" customFormat="1" ht="18" customHeight="1">
      <c r="A45" s="5" t="s">
        <v>450</v>
      </c>
      <c r="P45" s="26"/>
    </row>
    <row r="46" spans="1:16" s="5" customFormat="1" ht="13.5">
      <c r="A46" s="33"/>
      <c r="P46" s="26"/>
    </row>
    <row r="47" s="5" customFormat="1" ht="13.5">
      <c r="A47" s="33"/>
    </row>
    <row r="48" s="5" customFormat="1" ht="13.5">
      <c r="A48" s="33"/>
    </row>
    <row r="49" s="5" customFormat="1" ht="13.5">
      <c r="A49" s="33"/>
    </row>
    <row r="50" s="5" customFormat="1" ht="13.5">
      <c r="A50" s="33"/>
    </row>
    <row r="51" s="5" customFormat="1" ht="13.5">
      <c r="A51" s="33"/>
    </row>
    <row r="52" s="5" customFormat="1" ht="13.5">
      <c r="A52" s="33"/>
    </row>
    <row r="53" s="5" customFormat="1" ht="13.5">
      <c r="A53" s="33"/>
    </row>
    <row r="54" s="5" customFormat="1" ht="13.5">
      <c r="A54" s="33"/>
    </row>
    <row r="55" s="5" customFormat="1" ht="13.5">
      <c r="A55" s="33"/>
    </row>
    <row r="56" s="5" customFormat="1" ht="13.5">
      <c r="A56" s="33"/>
    </row>
    <row r="57" s="5" customFormat="1" ht="13.5">
      <c r="A57" s="33"/>
    </row>
    <row r="58" s="5" customFormat="1" ht="13.5">
      <c r="A58" s="33"/>
    </row>
    <row r="59" s="5" customFormat="1" ht="13.5">
      <c r="A59" s="33"/>
    </row>
    <row r="60" s="5" customFormat="1" ht="13.5">
      <c r="A60" s="33"/>
    </row>
    <row r="61" s="5" customFormat="1" ht="13.5">
      <c r="A61" s="33"/>
    </row>
    <row r="62" s="5" customFormat="1" ht="13.5">
      <c r="A62" s="33"/>
    </row>
    <row r="63" s="5" customFormat="1" ht="13.5">
      <c r="A63" s="33"/>
    </row>
    <row r="64" s="5" customFormat="1" ht="13.5">
      <c r="A64" s="33"/>
    </row>
    <row r="65" s="5" customFormat="1" ht="13.5">
      <c r="A65" s="33"/>
    </row>
    <row r="66" s="5" customFormat="1" ht="13.5">
      <c r="A66" s="33"/>
    </row>
    <row r="67" s="5" customFormat="1" ht="13.5">
      <c r="A67" s="33"/>
    </row>
    <row r="68" s="5" customFormat="1" ht="13.5">
      <c r="A68" s="33"/>
    </row>
    <row r="69" s="5" customFormat="1" ht="13.5">
      <c r="A69" s="33"/>
    </row>
    <row r="70" s="5" customFormat="1" ht="13.5">
      <c r="A70" s="33"/>
    </row>
    <row r="71" s="5" customFormat="1" ht="13.5">
      <c r="A71" s="33"/>
    </row>
    <row r="72" s="5" customFormat="1" ht="13.5">
      <c r="A72" s="33"/>
    </row>
    <row r="73" s="5" customFormat="1" ht="13.5">
      <c r="A73" s="33"/>
    </row>
    <row r="74" s="5" customFormat="1" ht="13.5">
      <c r="A74" s="33"/>
    </row>
    <row r="75" s="5" customFormat="1" ht="13.5">
      <c r="A75" s="33"/>
    </row>
    <row r="76" s="5" customFormat="1" ht="13.5">
      <c r="A76" s="33"/>
    </row>
    <row r="77" s="5" customFormat="1" ht="13.5">
      <c r="A77" s="33"/>
    </row>
    <row r="78" s="5" customFormat="1" ht="13.5">
      <c r="A78" s="33"/>
    </row>
    <row r="79" s="5" customFormat="1" ht="13.5">
      <c r="A79" s="33"/>
    </row>
    <row r="80" s="5" customFormat="1" ht="13.5">
      <c r="A80" s="33"/>
    </row>
    <row r="81" s="5" customFormat="1" ht="13.5">
      <c r="A81" s="33"/>
    </row>
    <row r="82" s="5" customFormat="1" ht="13.5">
      <c r="A82" s="33"/>
    </row>
    <row r="83" s="5" customFormat="1" ht="13.5">
      <c r="A83" s="33"/>
    </row>
    <row r="84" s="5" customFormat="1" ht="13.5">
      <c r="A84" s="33"/>
    </row>
    <row r="85" s="5" customFormat="1" ht="13.5">
      <c r="A85" s="33"/>
    </row>
    <row r="86" s="5" customFormat="1" ht="13.5">
      <c r="A86" s="33"/>
    </row>
  </sheetData>
  <sheetProtection/>
  <mergeCells count="3">
    <mergeCell ref="A1:P1"/>
    <mergeCell ref="B5:P5"/>
    <mergeCell ref="B26:P2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1" customWidth="1"/>
    <col min="2" max="10" width="6.375" style="1" customWidth="1"/>
    <col min="11" max="12" width="6.75390625" style="1" customWidth="1"/>
    <col min="13" max="13" width="7.125" style="1" customWidth="1"/>
    <col min="14" max="16" width="6.375" style="1" customWidth="1"/>
    <col min="17" max="18" width="6.625" style="1" customWidth="1"/>
    <col min="19" max="16384" width="9.00390625" style="1" customWidth="1"/>
  </cols>
  <sheetData>
    <row r="1" spans="1:16" ht="20.25" customHeight="1">
      <c r="A1" s="534" t="s">
        <v>340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</row>
    <row r="2" s="5" customFormat="1" ht="12" customHeight="1" thickBot="1"/>
    <row r="3" spans="1:17" s="5" customFormat="1" ht="19.5" customHeight="1">
      <c r="A3" s="35" t="s">
        <v>371</v>
      </c>
      <c r="B3" s="57" t="s">
        <v>10</v>
      </c>
      <c r="C3" s="58" t="s">
        <v>492</v>
      </c>
      <c r="D3" s="58" t="s">
        <v>150</v>
      </c>
      <c r="E3" s="58" t="s">
        <v>238</v>
      </c>
      <c r="F3" s="58" t="s">
        <v>239</v>
      </c>
      <c r="G3" s="58" t="s">
        <v>240</v>
      </c>
      <c r="H3" s="58" t="s">
        <v>241</v>
      </c>
      <c r="I3" s="58" t="s">
        <v>242</v>
      </c>
      <c r="J3" s="58" t="s">
        <v>151</v>
      </c>
      <c r="K3" s="58" t="s">
        <v>152</v>
      </c>
      <c r="L3" s="58" t="s">
        <v>153</v>
      </c>
      <c r="M3" s="58" t="s">
        <v>154</v>
      </c>
      <c r="N3" s="58" t="s">
        <v>155</v>
      </c>
      <c r="O3" s="58" t="s">
        <v>243</v>
      </c>
      <c r="P3" s="59" t="s">
        <v>92</v>
      </c>
      <c r="Q3" s="26"/>
    </row>
    <row r="4" spans="1:17" s="5" customFormat="1" ht="6" customHeight="1">
      <c r="A4" s="42"/>
      <c r="B4" s="5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26"/>
    </row>
    <row r="5" spans="1:17" s="5" customFormat="1" ht="30" customHeight="1">
      <c r="A5" s="42"/>
      <c r="B5" s="535" t="s">
        <v>463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26"/>
    </row>
    <row r="6" spans="1:17" s="5" customFormat="1" ht="30" customHeight="1">
      <c r="A6" s="19" t="s">
        <v>525</v>
      </c>
      <c r="B6" s="295">
        <v>101</v>
      </c>
      <c r="C6" s="295">
        <v>13</v>
      </c>
      <c r="D6" s="295">
        <v>7</v>
      </c>
      <c r="E6" s="295">
        <v>1</v>
      </c>
      <c r="F6" s="295">
        <v>14</v>
      </c>
      <c r="G6" s="295">
        <v>11</v>
      </c>
      <c r="H6" s="295">
        <v>3</v>
      </c>
      <c r="I6" s="295">
        <v>5</v>
      </c>
      <c r="J6" s="295">
        <v>8</v>
      </c>
      <c r="K6" s="293">
        <v>0</v>
      </c>
      <c r="L6" s="293">
        <v>1</v>
      </c>
      <c r="M6" s="295">
        <v>26</v>
      </c>
      <c r="N6" s="295">
        <v>12</v>
      </c>
      <c r="O6" s="293">
        <v>0</v>
      </c>
      <c r="P6" s="295">
        <v>0</v>
      </c>
      <c r="Q6" s="26"/>
    </row>
    <row r="7" spans="1:17" s="5" customFormat="1" ht="30" customHeight="1">
      <c r="A7" s="19">
        <v>28</v>
      </c>
      <c r="B7" s="295">
        <v>84</v>
      </c>
      <c r="C7" s="295">
        <v>6</v>
      </c>
      <c r="D7" s="295">
        <v>13</v>
      </c>
      <c r="E7" s="295">
        <v>1</v>
      </c>
      <c r="F7" s="295">
        <v>14</v>
      </c>
      <c r="G7" s="295">
        <v>13</v>
      </c>
      <c r="H7" s="295">
        <v>3</v>
      </c>
      <c r="I7" s="295">
        <v>3</v>
      </c>
      <c r="J7" s="295">
        <v>3</v>
      </c>
      <c r="K7" s="293">
        <v>0</v>
      </c>
      <c r="L7" s="293">
        <v>0</v>
      </c>
      <c r="M7" s="295">
        <v>20</v>
      </c>
      <c r="N7" s="295">
        <v>7</v>
      </c>
      <c r="O7" s="293">
        <v>0</v>
      </c>
      <c r="P7" s="295">
        <v>1</v>
      </c>
      <c r="Q7" s="26"/>
    </row>
    <row r="8" spans="1:17" ht="30" customHeight="1">
      <c r="A8" s="117">
        <v>29</v>
      </c>
      <c r="B8" s="298">
        <f>SUM(B10:B21)</f>
        <v>107</v>
      </c>
      <c r="C8" s="298">
        <f aca="true" t="shared" si="0" ref="C8:P8">SUM(C10:C21)</f>
        <v>8</v>
      </c>
      <c r="D8" s="298">
        <f t="shared" si="0"/>
        <v>22</v>
      </c>
      <c r="E8" s="298">
        <f t="shared" si="0"/>
        <v>2</v>
      </c>
      <c r="F8" s="298">
        <f t="shared" si="0"/>
        <v>14</v>
      </c>
      <c r="G8" s="298">
        <f t="shared" si="0"/>
        <v>10</v>
      </c>
      <c r="H8" s="298">
        <f t="shared" si="0"/>
        <v>5</v>
      </c>
      <c r="I8" s="298">
        <f t="shared" si="0"/>
        <v>3</v>
      </c>
      <c r="J8" s="298">
        <f t="shared" si="0"/>
        <v>7</v>
      </c>
      <c r="K8" s="298">
        <f t="shared" si="0"/>
        <v>0</v>
      </c>
      <c r="L8" s="298">
        <f t="shared" si="0"/>
        <v>0</v>
      </c>
      <c r="M8" s="298">
        <f t="shared" si="0"/>
        <v>24</v>
      </c>
      <c r="N8" s="298">
        <f t="shared" si="0"/>
        <v>12</v>
      </c>
      <c r="O8" s="298">
        <f t="shared" si="0"/>
        <v>0</v>
      </c>
      <c r="P8" s="298">
        <f t="shared" si="0"/>
        <v>0</v>
      </c>
      <c r="Q8" s="2"/>
    </row>
    <row r="9" spans="1:17" s="5" customFormat="1" ht="30" customHeight="1">
      <c r="A9" s="19"/>
      <c r="B9" s="299"/>
      <c r="C9" s="295"/>
      <c r="D9" s="295"/>
      <c r="E9" s="295"/>
      <c r="F9" s="295"/>
      <c r="G9" s="295"/>
      <c r="H9" s="295"/>
      <c r="I9" s="295"/>
      <c r="J9" s="295"/>
      <c r="K9" s="293"/>
      <c r="L9" s="293"/>
      <c r="M9" s="295"/>
      <c r="N9" s="295"/>
      <c r="O9" s="293"/>
      <c r="P9" s="295"/>
      <c r="Q9" s="26"/>
    </row>
    <row r="10" spans="1:17" s="5" customFormat="1" ht="30" customHeight="1">
      <c r="A10" s="39" t="s">
        <v>517</v>
      </c>
      <c r="B10" s="293">
        <f>SUM(C10:P10)</f>
        <v>2</v>
      </c>
      <c r="C10" s="293">
        <v>0</v>
      </c>
      <c r="D10" s="293">
        <v>1</v>
      </c>
      <c r="E10" s="293">
        <v>0</v>
      </c>
      <c r="F10" s="293">
        <v>0</v>
      </c>
      <c r="G10" s="293">
        <v>0</v>
      </c>
      <c r="H10" s="293">
        <v>1</v>
      </c>
      <c r="I10" s="293">
        <v>0</v>
      </c>
      <c r="J10" s="293">
        <v>0</v>
      </c>
      <c r="K10" s="293">
        <v>0</v>
      </c>
      <c r="L10" s="293">
        <v>0</v>
      </c>
      <c r="M10" s="293">
        <v>0</v>
      </c>
      <c r="N10" s="293">
        <v>0</v>
      </c>
      <c r="O10" s="293">
        <v>0</v>
      </c>
      <c r="P10" s="293">
        <v>0</v>
      </c>
      <c r="Q10" s="26"/>
    </row>
    <row r="11" spans="1:17" s="5" customFormat="1" ht="30" customHeight="1">
      <c r="A11" s="39" t="s">
        <v>457</v>
      </c>
      <c r="B11" s="293">
        <f aca="true" t="shared" si="1" ref="B11:B21">SUM(C11:P11)</f>
        <v>7</v>
      </c>
      <c r="C11" s="293">
        <v>0</v>
      </c>
      <c r="D11" s="293">
        <v>0</v>
      </c>
      <c r="E11" s="293">
        <v>0</v>
      </c>
      <c r="F11" s="293">
        <v>1</v>
      </c>
      <c r="G11" s="293"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293">
        <v>5</v>
      </c>
      <c r="N11" s="293">
        <v>1</v>
      </c>
      <c r="O11" s="293">
        <v>0</v>
      </c>
      <c r="P11" s="293">
        <v>0</v>
      </c>
      <c r="Q11" s="26"/>
    </row>
    <row r="12" spans="1:17" s="5" customFormat="1" ht="30" customHeight="1">
      <c r="A12" s="39" t="s">
        <v>388</v>
      </c>
      <c r="B12" s="293">
        <f t="shared" si="1"/>
        <v>8</v>
      </c>
      <c r="C12" s="293">
        <v>1</v>
      </c>
      <c r="D12" s="293">
        <v>1</v>
      </c>
      <c r="E12" s="293">
        <v>0</v>
      </c>
      <c r="F12" s="293">
        <v>4</v>
      </c>
      <c r="G12" s="293">
        <v>1</v>
      </c>
      <c r="H12" s="293">
        <v>0</v>
      </c>
      <c r="I12" s="293">
        <v>0</v>
      </c>
      <c r="J12" s="293">
        <v>0</v>
      </c>
      <c r="K12" s="293">
        <v>0</v>
      </c>
      <c r="L12" s="293">
        <v>0</v>
      </c>
      <c r="M12" s="293">
        <v>1</v>
      </c>
      <c r="N12" s="293">
        <v>0</v>
      </c>
      <c r="O12" s="293">
        <v>0</v>
      </c>
      <c r="P12" s="293">
        <v>0</v>
      </c>
      <c r="Q12" s="26"/>
    </row>
    <row r="13" spans="1:17" s="5" customFormat="1" ht="30" customHeight="1">
      <c r="A13" s="39" t="s">
        <v>389</v>
      </c>
      <c r="B13" s="293">
        <f t="shared" si="1"/>
        <v>10</v>
      </c>
      <c r="C13" s="293">
        <v>1</v>
      </c>
      <c r="D13" s="293">
        <v>3</v>
      </c>
      <c r="E13" s="293">
        <v>0</v>
      </c>
      <c r="F13" s="293">
        <v>0</v>
      </c>
      <c r="G13" s="293">
        <v>3</v>
      </c>
      <c r="H13" s="293">
        <v>1</v>
      </c>
      <c r="I13" s="293">
        <v>0</v>
      </c>
      <c r="J13" s="293">
        <v>0</v>
      </c>
      <c r="K13" s="293">
        <v>0</v>
      </c>
      <c r="L13" s="293">
        <v>0</v>
      </c>
      <c r="M13" s="293">
        <v>2</v>
      </c>
      <c r="N13" s="293">
        <v>0</v>
      </c>
      <c r="O13" s="293">
        <v>0</v>
      </c>
      <c r="P13" s="293">
        <v>0</v>
      </c>
      <c r="Q13" s="26"/>
    </row>
    <row r="14" spans="1:17" s="5" customFormat="1" ht="30" customHeight="1">
      <c r="A14" s="39" t="s">
        <v>390</v>
      </c>
      <c r="B14" s="293">
        <f t="shared" si="1"/>
        <v>7</v>
      </c>
      <c r="C14" s="293">
        <v>0</v>
      </c>
      <c r="D14" s="293">
        <v>1</v>
      </c>
      <c r="E14" s="293">
        <v>1</v>
      </c>
      <c r="F14" s="293">
        <v>1</v>
      </c>
      <c r="G14" s="293">
        <v>2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2</v>
      </c>
      <c r="N14" s="293">
        <v>0</v>
      </c>
      <c r="O14" s="293">
        <v>0</v>
      </c>
      <c r="P14" s="293">
        <v>0</v>
      </c>
      <c r="Q14" s="26"/>
    </row>
    <row r="15" spans="1:17" s="5" customFormat="1" ht="30" customHeight="1">
      <c r="A15" s="39" t="s">
        <v>391</v>
      </c>
      <c r="B15" s="293">
        <f t="shared" si="1"/>
        <v>8</v>
      </c>
      <c r="C15" s="293">
        <v>1</v>
      </c>
      <c r="D15" s="293">
        <v>4</v>
      </c>
      <c r="E15" s="293">
        <v>0</v>
      </c>
      <c r="F15" s="293">
        <v>2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1</v>
      </c>
      <c r="N15" s="293">
        <v>0</v>
      </c>
      <c r="O15" s="293">
        <v>0</v>
      </c>
      <c r="P15" s="293">
        <v>0</v>
      </c>
      <c r="Q15" s="26"/>
    </row>
    <row r="16" spans="1:17" s="5" customFormat="1" ht="30" customHeight="1">
      <c r="A16" s="39" t="s">
        <v>458</v>
      </c>
      <c r="B16" s="293">
        <f t="shared" si="1"/>
        <v>16</v>
      </c>
      <c r="C16" s="293">
        <v>2</v>
      </c>
      <c r="D16" s="293">
        <v>5</v>
      </c>
      <c r="E16" s="293">
        <v>1</v>
      </c>
      <c r="F16" s="293">
        <v>1</v>
      </c>
      <c r="G16" s="293">
        <v>0</v>
      </c>
      <c r="H16" s="293">
        <v>2</v>
      </c>
      <c r="I16" s="293">
        <v>0</v>
      </c>
      <c r="J16" s="293">
        <v>1</v>
      </c>
      <c r="K16" s="293">
        <v>0</v>
      </c>
      <c r="L16" s="293">
        <v>0</v>
      </c>
      <c r="M16" s="293">
        <v>4</v>
      </c>
      <c r="N16" s="293">
        <v>0</v>
      </c>
      <c r="O16" s="293">
        <v>0</v>
      </c>
      <c r="P16" s="293">
        <v>0</v>
      </c>
      <c r="Q16" s="26"/>
    </row>
    <row r="17" spans="1:17" s="5" customFormat="1" ht="30" customHeight="1">
      <c r="A17" s="39" t="s">
        <v>392</v>
      </c>
      <c r="B17" s="293">
        <f t="shared" si="1"/>
        <v>14</v>
      </c>
      <c r="C17" s="293">
        <v>0</v>
      </c>
      <c r="D17" s="293">
        <v>2</v>
      </c>
      <c r="E17" s="293">
        <v>0</v>
      </c>
      <c r="F17" s="293">
        <v>1</v>
      </c>
      <c r="G17" s="293">
        <v>2</v>
      </c>
      <c r="H17" s="293">
        <v>0</v>
      </c>
      <c r="I17" s="293">
        <v>2</v>
      </c>
      <c r="J17" s="293">
        <v>1</v>
      </c>
      <c r="K17" s="293">
        <v>0</v>
      </c>
      <c r="L17" s="293">
        <v>0</v>
      </c>
      <c r="M17" s="293">
        <v>4</v>
      </c>
      <c r="N17" s="293">
        <v>2</v>
      </c>
      <c r="O17" s="293">
        <v>0</v>
      </c>
      <c r="P17" s="293">
        <v>0</v>
      </c>
      <c r="Q17" s="26"/>
    </row>
    <row r="18" spans="1:17" s="5" customFormat="1" ht="30" customHeight="1">
      <c r="A18" s="39" t="s">
        <v>393</v>
      </c>
      <c r="B18" s="293">
        <f t="shared" si="1"/>
        <v>6</v>
      </c>
      <c r="C18" s="293">
        <v>2</v>
      </c>
      <c r="D18" s="293">
        <v>0</v>
      </c>
      <c r="E18" s="293">
        <v>0</v>
      </c>
      <c r="F18" s="293">
        <v>1</v>
      </c>
      <c r="G18" s="293">
        <v>1</v>
      </c>
      <c r="H18" s="293">
        <v>0</v>
      </c>
      <c r="I18" s="293">
        <v>0</v>
      </c>
      <c r="J18" s="293">
        <v>1</v>
      </c>
      <c r="K18" s="293">
        <v>0</v>
      </c>
      <c r="L18" s="293">
        <v>0</v>
      </c>
      <c r="M18" s="293">
        <v>0</v>
      </c>
      <c r="N18" s="293">
        <v>1</v>
      </c>
      <c r="O18" s="293">
        <v>0</v>
      </c>
      <c r="P18" s="293">
        <v>0</v>
      </c>
      <c r="Q18" s="26"/>
    </row>
    <row r="19" spans="1:17" s="5" customFormat="1" ht="30" customHeight="1">
      <c r="A19" s="39" t="s">
        <v>519</v>
      </c>
      <c r="B19" s="293">
        <f t="shared" si="1"/>
        <v>8</v>
      </c>
      <c r="C19" s="293">
        <v>0</v>
      </c>
      <c r="D19" s="293">
        <v>4</v>
      </c>
      <c r="E19" s="293">
        <v>0</v>
      </c>
      <c r="F19" s="293">
        <v>1</v>
      </c>
      <c r="G19" s="293">
        <v>1</v>
      </c>
      <c r="H19" s="293">
        <v>1</v>
      </c>
      <c r="I19" s="293">
        <v>0</v>
      </c>
      <c r="J19" s="293">
        <v>1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6"/>
    </row>
    <row r="20" spans="1:17" s="5" customFormat="1" ht="30" customHeight="1">
      <c r="A20" s="39" t="s">
        <v>459</v>
      </c>
      <c r="B20" s="293">
        <f t="shared" si="1"/>
        <v>14</v>
      </c>
      <c r="C20" s="293">
        <v>1</v>
      </c>
      <c r="D20" s="293">
        <v>0</v>
      </c>
      <c r="E20" s="293">
        <v>0</v>
      </c>
      <c r="F20" s="293">
        <v>0</v>
      </c>
      <c r="G20" s="293">
        <v>0</v>
      </c>
      <c r="H20" s="293">
        <v>0</v>
      </c>
      <c r="I20" s="293">
        <v>1</v>
      </c>
      <c r="J20" s="293">
        <v>1</v>
      </c>
      <c r="K20" s="293">
        <v>0</v>
      </c>
      <c r="L20" s="293">
        <v>0</v>
      </c>
      <c r="M20" s="293">
        <v>4</v>
      </c>
      <c r="N20" s="293">
        <v>7</v>
      </c>
      <c r="O20" s="293">
        <v>0</v>
      </c>
      <c r="P20" s="293">
        <v>0</v>
      </c>
      <c r="Q20" s="26"/>
    </row>
    <row r="21" spans="1:17" s="5" customFormat="1" ht="30" customHeight="1">
      <c r="A21" s="39" t="s">
        <v>394</v>
      </c>
      <c r="B21" s="293">
        <f t="shared" si="1"/>
        <v>7</v>
      </c>
      <c r="C21" s="293">
        <v>0</v>
      </c>
      <c r="D21" s="293">
        <v>1</v>
      </c>
      <c r="E21" s="293">
        <v>0</v>
      </c>
      <c r="F21" s="293">
        <v>2</v>
      </c>
      <c r="G21" s="293">
        <v>0</v>
      </c>
      <c r="H21" s="293">
        <v>0</v>
      </c>
      <c r="I21" s="293">
        <v>0</v>
      </c>
      <c r="J21" s="293">
        <v>2</v>
      </c>
      <c r="K21" s="293">
        <v>0</v>
      </c>
      <c r="L21" s="293">
        <v>0</v>
      </c>
      <c r="M21" s="293">
        <v>1</v>
      </c>
      <c r="N21" s="293">
        <v>1</v>
      </c>
      <c r="O21" s="293">
        <v>0</v>
      </c>
      <c r="P21" s="293">
        <v>0</v>
      </c>
      <c r="Q21" s="26"/>
    </row>
    <row r="22" spans="1:17" s="5" customFormat="1" ht="5.25" customHeight="1" thickBot="1">
      <c r="A22" s="20"/>
      <c r="B22" s="5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6"/>
    </row>
    <row r="23" spans="1:17" s="5" customFormat="1" ht="19.5" customHeight="1">
      <c r="A23" s="5" t="s">
        <v>244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6"/>
    </row>
    <row r="24" spans="1:17" s="7" customFormat="1" ht="19.5" customHeight="1">
      <c r="A24" s="5" t="s">
        <v>494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5"/>
    </row>
    <row r="25" s="5" customFormat="1" ht="20.25" customHeight="1"/>
    <row r="26" s="5" customFormat="1" ht="13.5"/>
    <row r="27" s="5" customFormat="1" ht="13.5"/>
    <row r="28" s="5" customFormat="1" ht="13.5"/>
    <row r="29" s="5" customFormat="1" ht="13.5"/>
    <row r="30" s="5" customFormat="1" ht="13.5"/>
    <row r="31" s="5" customFormat="1" ht="13.5"/>
    <row r="32" s="5" customFormat="1" ht="13.5"/>
    <row r="33" s="5" customFormat="1" ht="13.5"/>
    <row r="34" s="5" customFormat="1" ht="13.5"/>
  </sheetData>
  <sheetProtection/>
  <mergeCells count="2">
    <mergeCell ref="A1:P1"/>
    <mergeCell ref="B5:P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625" style="1" customWidth="1"/>
    <col min="2" max="2" width="12.125" style="182" customWidth="1"/>
    <col min="3" max="6" width="12.125" style="1" customWidth="1"/>
    <col min="7" max="8" width="12.125" style="182" customWidth="1"/>
    <col min="9" max="16384" width="9.00390625" style="1" customWidth="1"/>
  </cols>
  <sheetData>
    <row r="1" spans="1:8" ht="21" customHeight="1">
      <c r="A1" s="407" t="s">
        <v>339</v>
      </c>
      <c r="B1" s="407"/>
      <c r="C1" s="407"/>
      <c r="D1" s="407"/>
      <c r="E1" s="407"/>
      <c r="F1" s="407"/>
      <c r="G1" s="407"/>
      <c r="H1" s="407"/>
    </row>
    <row r="2" spans="1:8" s="5" customFormat="1" ht="14.25" thickBot="1">
      <c r="A2" s="16" t="s">
        <v>495</v>
      </c>
      <c r="B2" s="151"/>
      <c r="C2" s="16"/>
      <c r="D2" s="16"/>
      <c r="E2" s="16"/>
      <c r="F2" s="16" t="s">
        <v>495</v>
      </c>
      <c r="G2" s="151"/>
      <c r="H2" s="151"/>
    </row>
    <row r="3" spans="1:8" s="5" customFormat="1" ht="18.75" customHeight="1">
      <c r="A3" s="460" t="s">
        <v>210</v>
      </c>
      <c r="B3" s="387" t="s">
        <v>401</v>
      </c>
      <c r="C3" s="422"/>
      <c r="D3" s="422"/>
      <c r="E3" s="492" t="s">
        <v>402</v>
      </c>
      <c r="F3" s="393"/>
      <c r="G3" s="393"/>
      <c r="H3" s="401"/>
    </row>
    <row r="4" spans="1:8" s="5" customFormat="1" ht="18.75" customHeight="1">
      <c r="A4" s="460"/>
      <c r="B4" s="537" t="s">
        <v>10</v>
      </c>
      <c r="C4" s="537" t="s">
        <v>248</v>
      </c>
      <c r="D4" s="537" t="s">
        <v>247</v>
      </c>
      <c r="E4" s="538" t="s">
        <v>10</v>
      </c>
      <c r="F4" s="522" t="s">
        <v>245</v>
      </c>
      <c r="G4" s="529"/>
      <c r="H4" s="528" t="s">
        <v>246</v>
      </c>
    </row>
    <row r="5" spans="1:8" s="5" customFormat="1" ht="18.75" customHeight="1">
      <c r="A5" s="403"/>
      <c r="B5" s="537"/>
      <c r="C5" s="537"/>
      <c r="D5" s="537"/>
      <c r="E5" s="480"/>
      <c r="F5" s="161" t="s">
        <v>156</v>
      </c>
      <c r="G5" s="234" t="s">
        <v>217</v>
      </c>
      <c r="H5" s="387"/>
    </row>
    <row r="6" spans="1:8" s="5" customFormat="1" ht="5.25" customHeight="1">
      <c r="A6" s="19"/>
      <c r="B6" s="171"/>
      <c r="C6" s="26"/>
      <c r="D6" s="26"/>
      <c r="E6" s="22"/>
      <c r="F6" s="26"/>
      <c r="G6" s="171"/>
      <c r="H6" s="162"/>
    </row>
    <row r="7" spans="1:8" s="5" customFormat="1" ht="19.5" customHeight="1">
      <c r="A7" s="19" t="s">
        <v>507</v>
      </c>
      <c r="B7" s="135">
        <f>SUM(C7:D7)</f>
        <v>894</v>
      </c>
      <c r="C7" s="135">
        <v>610</v>
      </c>
      <c r="D7" s="135">
        <v>284</v>
      </c>
      <c r="E7" s="135">
        <f>G7+H7</f>
        <v>3041</v>
      </c>
      <c r="F7" s="135">
        <v>114</v>
      </c>
      <c r="G7" s="135">
        <v>2768</v>
      </c>
      <c r="H7" s="135">
        <v>273</v>
      </c>
    </row>
    <row r="8" spans="1:8" s="5" customFormat="1" ht="19.5" customHeight="1">
      <c r="A8" s="19">
        <v>26</v>
      </c>
      <c r="B8" s="135">
        <f>SUM(C8:D8)</f>
        <v>812</v>
      </c>
      <c r="C8" s="135">
        <v>540</v>
      </c>
      <c r="D8" s="135">
        <v>272</v>
      </c>
      <c r="E8" s="135">
        <f>G8+H8</f>
        <v>3581</v>
      </c>
      <c r="F8" s="135">
        <v>118</v>
      </c>
      <c r="G8" s="135">
        <v>3204</v>
      </c>
      <c r="H8" s="135">
        <v>377</v>
      </c>
    </row>
    <row r="9" spans="1:8" s="5" customFormat="1" ht="19.5" customHeight="1">
      <c r="A9" s="19">
        <v>27</v>
      </c>
      <c r="B9" s="135">
        <f>SUM(C9:D9)</f>
        <v>782</v>
      </c>
      <c r="C9" s="135">
        <v>526</v>
      </c>
      <c r="D9" s="135">
        <v>256</v>
      </c>
      <c r="E9" s="135">
        <f>G9+H9</f>
        <v>5191</v>
      </c>
      <c r="F9" s="135">
        <v>113</v>
      </c>
      <c r="G9" s="135">
        <v>4738</v>
      </c>
      <c r="H9" s="135">
        <v>453</v>
      </c>
    </row>
    <row r="10" spans="1:8" s="5" customFormat="1" ht="19.5" customHeight="1">
      <c r="A10" s="19">
        <v>28</v>
      </c>
      <c r="B10" s="135">
        <f>SUM(C10:D10)</f>
        <v>515</v>
      </c>
      <c r="C10" s="135">
        <v>372</v>
      </c>
      <c r="D10" s="135">
        <v>143</v>
      </c>
      <c r="E10" s="135">
        <f>G10+H10</f>
        <v>3784</v>
      </c>
      <c r="F10" s="135">
        <v>102</v>
      </c>
      <c r="G10" s="135">
        <v>3293</v>
      </c>
      <c r="H10" s="135">
        <v>491</v>
      </c>
    </row>
    <row r="11" spans="1:8" ht="19.5" customHeight="1">
      <c r="A11" s="117">
        <v>29</v>
      </c>
      <c r="B11" s="136">
        <f>SUM(C11:D11)</f>
        <v>465</v>
      </c>
      <c r="C11" s="136">
        <v>345</v>
      </c>
      <c r="D11" s="136">
        <v>120</v>
      </c>
      <c r="E11" s="136">
        <f>G11+H11</f>
        <v>4161</v>
      </c>
      <c r="F11" s="136">
        <v>110</v>
      </c>
      <c r="G11" s="136">
        <v>3629</v>
      </c>
      <c r="H11" s="136">
        <v>532</v>
      </c>
    </row>
    <row r="12" spans="1:8" s="5" customFormat="1" ht="6" customHeight="1" thickBot="1">
      <c r="A12" s="32"/>
      <c r="B12" s="151"/>
      <c r="C12" s="16"/>
      <c r="D12" s="16"/>
      <c r="E12" s="16"/>
      <c r="F12" s="16"/>
      <c r="G12" s="151"/>
      <c r="H12" s="151"/>
    </row>
    <row r="13" spans="1:8" s="5" customFormat="1" ht="19.5" customHeight="1">
      <c r="A13" s="5" t="s">
        <v>496</v>
      </c>
      <c r="B13" s="156"/>
      <c r="G13" s="156"/>
      <c r="H13" s="171"/>
    </row>
    <row r="14" spans="2:8" s="5" customFormat="1" ht="13.5">
      <c r="B14" s="156"/>
      <c r="G14" s="156"/>
      <c r="H14" s="156"/>
    </row>
  </sheetData>
  <sheetProtection/>
  <mergeCells count="10">
    <mergeCell ref="A1:H1"/>
    <mergeCell ref="A3:A5"/>
    <mergeCell ref="B3:D3"/>
    <mergeCell ref="E3:H3"/>
    <mergeCell ref="B4:B5"/>
    <mergeCell ref="C4:C5"/>
    <mergeCell ref="D4:D5"/>
    <mergeCell ref="E4:E5"/>
    <mergeCell ref="F4:G4"/>
    <mergeCell ref="H4:H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0.875" style="4" customWidth="1"/>
    <col min="2" max="2" width="7.125" style="34" customWidth="1"/>
    <col min="3" max="11" width="8.75390625" style="4" customWidth="1"/>
    <col min="12" max="16384" width="9.00390625" style="4" customWidth="1"/>
  </cols>
  <sheetData>
    <row r="1" spans="1:11" ht="22.5" customHeight="1">
      <c r="A1" s="407" t="s">
        <v>337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2" s="5" customFormat="1" ht="12" customHeight="1" thickBot="1">
      <c r="A2" s="16"/>
      <c r="B2" s="25"/>
      <c r="C2" s="16"/>
      <c r="D2" s="151"/>
      <c r="E2" s="151"/>
      <c r="F2" s="151"/>
      <c r="G2" s="151"/>
      <c r="H2" s="151"/>
      <c r="I2" s="151"/>
      <c r="J2" s="151"/>
      <c r="K2" s="16"/>
      <c r="L2" s="26"/>
    </row>
    <row r="3" spans="1:12" s="5" customFormat="1" ht="34.5" customHeight="1">
      <c r="A3" s="124" t="s">
        <v>210</v>
      </c>
      <c r="B3" s="36" t="s">
        <v>395</v>
      </c>
      <c r="C3" s="27" t="s">
        <v>209</v>
      </c>
      <c r="D3" s="237" t="s">
        <v>231</v>
      </c>
      <c r="E3" s="237" t="s">
        <v>232</v>
      </c>
      <c r="F3" s="237" t="s">
        <v>233</v>
      </c>
      <c r="G3" s="237" t="s">
        <v>234</v>
      </c>
      <c r="H3" s="237" t="s">
        <v>235</v>
      </c>
      <c r="I3" s="237" t="s">
        <v>236</v>
      </c>
      <c r="J3" s="238" t="s">
        <v>237</v>
      </c>
      <c r="K3" s="239" t="s">
        <v>338</v>
      </c>
      <c r="L3" s="26"/>
    </row>
    <row r="4" spans="1:12" s="5" customFormat="1" ht="6" customHeight="1">
      <c r="A4" s="28"/>
      <c r="B4" s="19"/>
      <c r="C4" s="22"/>
      <c r="D4" s="171"/>
      <c r="E4" s="171"/>
      <c r="F4" s="171"/>
      <c r="G4" s="171"/>
      <c r="H4" s="171"/>
      <c r="I4" s="171"/>
      <c r="J4" s="171"/>
      <c r="K4" s="26"/>
      <c r="L4" s="26"/>
    </row>
    <row r="5" spans="1:12" s="5" customFormat="1" ht="19.5" customHeight="1">
      <c r="A5" s="390" t="s">
        <v>521</v>
      </c>
      <c r="B5" s="19" t="s">
        <v>396</v>
      </c>
      <c r="C5" s="22">
        <f>SUM(D5:K5)</f>
        <v>25888</v>
      </c>
      <c r="D5" s="22">
        <v>3396</v>
      </c>
      <c r="E5" s="171">
        <v>2258</v>
      </c>
      <c r="F5" s="171">
        <v>3495</v>
      </c>
      <c r="G5" s="171">
        <v>3490</v>
      </c>
      <c r="H5" s="171">
        <v>2754</v>
      </c>
      <c r="I5" s="171">
        <v>3503</v>
      </c>
      <c r="J5" s="171">
        <v>4417</v>
      </c>
      <c r="K5" s="171">
        <v>2575</v>
      </c>
      <c r="L5" s="26"/>
    </row>
    <row r="6" spans="1:12" s="5" customFormat="1" ht="19.5" customHeight="1">
      <c r="A6" s="390"/>
      <c r="B6" s="19" t="s">
        <v>397</v>
      </c>
      <c r="C6" s="22">
        <f>SUM(D6:K6)</f>
        <v>610979</v>
      </c>
      <c r="D6" s="171">
        <v>91299</v>
      </c>
      <c r="E6" s="171">
        <v>45481</v>
      </c>
      <c r="F6" s="171">
        <v>92623</v>
      </c>
      <c r="G6" s="171">
        <v>72799</v>
      </c>
      <c r="H6" s="171">
        <v>62282</v>
      </c>
      <c r="I6" s="171">
        <v>80347</v>
      </c>
      <c r="J6" s="171">
        <v>107191</v>
      </c>
      <c r="K6" s="171">
        <v>58957</v>
      </c>
      <c r="L6" s="26"/>
    </row>
    <row r="7" spans="1:12" s="5" customFormat="1" ht="12" customHeight="1">
      <c r="A7" s="29"/>
      <c r="B7" s="19"/>
      <c r="C7" s="23"/>
      <c r="D7" s="23"/>
      <c r="E7" s="240"/>
      <c r="F7" s="240"/>
      <c r="G7" s="240"/>
      <c r="H7" s="240"/>
      <c r="I7" s="240"/>
      <c r="J7" s="240"/>
      <c r="K7" s="26"/>
      <c r="L7" s="26"/>
    </row>
    <row r="8" spans="1:12" s="5" customFormat="1" ht="19.5" customHeight="1">
      <c r="A8" s="390">
        <v>26</v>
      </c>
      <c r="B8" s="19" t="s">
        <v>396</v>
      </c>
      <c r="C8" s="22">
        <f>SUM(D8:K8)</f>
        <v>25727</v>
      </c>
      <c r="D8" s="22">
        <v>3314</v>
      </c>
      <c r="E8" s="171">
        <v>2195</v>
      </c>
      <c r="F8" s="171">
        <v>3479</v>
      </c>
      <c r="G8" s="171">
        <v>3497</v>
      </c>
      <c r="H8" s="171">
        <v>2664</v>
      </c>
      <c r="I8" s="171">
        <v>3716</v>
      </c>
      <c r="J8" s="171">
        <v>4336</v>
      </c>
      <c r="K8" s="171">
        <v>2526</v>
      </c>
      <c r="L8" s="26"/>
    </row>
    <row r="9" spans="1:12" s="5" customFormat="1" ht="19.5" customHeight="1">
      <c r="A9" s="390"/>
      <c r="B9" s="19" t="s">
        <v>397</v>
      </c>
      <c r="C9" s="22">
        <f>SUM(D9:K9)</f>
        <v>605091</v>
      </c>
      <c r="D9" s="171">
        <v>80043</v>
      </c>
      <c r="E9" s="171">
        <v>43956</v>
      </c>
      <c r="F9" s="171">
        <v>91477</v>
      </c>
      <c r="G9" s="171">
        <v>78200</v>
      </c>
      <c r="H9" s="171">
        <v>61958</v>
      </c>
      <c r="I9" s="171">
        <v>82520</v>
      </c>
      <c r="J9" s="171">
        <v>108864</v>
      </c>
      <c r="K9" s="171">
        <v>58073</v>
      </c>
      <c r="L9" s="26"/>
    </row>
    <row r="10" spans="1:12" s="5" customFormat="1" ht="12" customHeight="1">
      <c r="A10" s="29"/>
      <c r="B10" s="19"/>
      <c r="C10" s="23"/>
      <c r="D10" s="23"/>
      <c r="E10" s="240"/>
      <c r="F10" s="240"/>
      <c r="G10" s="240"/>
      <c r="H10" s="240"/>
      <c r="I10" s="240"/>
      <c r="J10" s="240"/>
      <c r="K10" s="26"/>
      <c r="L10" s="26"/>
    </row>
    <row r="11" spans="1:12" s="5" customFormat="1" ht="19.5" customHeight="1">
      <c r="A11" s="390">
        <v>27</v>
      </c>
      <c r="B11" s="19" t="s">
        <v>396</v>
      </c>
      <c r="C11" s="22">
        <f>SUM(D11:K11)</f>
        <v>25334</v>
      </c>
      <c r="D11" s="171">
        <v>3254</v>
      </c>
      <c r="E11" s="171">
        <v>2182</v>
      </c>
      <c r="F11" s="171">
        <v>3541</v>
      </c>
      <c r="G11" s="171">
        <v>3558</v>
      </c>
      <c r="H11" s="171">
        <v>2613</v>
      </c>
      <c r="I11" s="171">
        <v>3518</v>
      </c>
      <c r="J11" s="171">
        <v>4119</v>
      </c>
      <c r="K11" s="171">
        <v>2549</v>
      </c>
      <c r="L11" s="26"/>
    </row>
    <row r="12" spans="1:12" s="5" customFormat="1" ht="19.5" customHeight="1">
      <c r="A12" s="390"/>
      <c r="B12" s="19" t="s">
        <v>397</v>
      </c>
      <c r="C12" s="22">
        <f>SUM(D12:K12)</f>
        <v>602494</v>
      </c>
      <c r="D12" s="171">
        <v>82653</v>
      </c>
      <c r="E12" s="171">
        <v>41967</v>
      </c>
      <c r="F12" s="171">
        <v>93952</v>
      </c>
      <c r="G12" s="171">
        <v>77590</v>
      </c>
      <c r="H12" s="171">
        <v>63608</v>
      </c>
      <c r="I12" s="171">
        <v>80263</v>
      </c>
      <c r="J12" s="171">
        <v>104939</v>
      </c>
      <c r="K12" s="171">
        <v>57522</v>
      </c>
      <c r="L12" s="26"/>
    </row>
    <row r="13" spans="1:12" s="5" customFormat="1" ht="12" customHeight="1">
      <c r="A13" s="29"/>
      <c r="B13" s="19"/>
      <c r="C13" s="22"/>
      <c r="D13" s="171"/>
      <c r="E13" s="171"/>
      <c r="F13" s="171"/>
      <c r="G13" s="171"/>
      <c r="H13" s="171"/>
      <c r="I13" s="171"/>
      <c r="J13" s="171"/>
      <c r="K13" s="171"/>
      <c r="L13" s="26"/>
    </row>
    <row r="14" spans="1:12" s="5" customFormat="1" ht="19.5" customHeight="1">
      <c r="A14" s="390">
        <v>28</v>
      </c>
      <c r="B14" s="19" t="s">
        <v>396</v>
      </c>
      <c r="C14" s="22">
        <f>SUM(D14:K14)</f>
        <v>24942</v>
      </c>
      <c r="D14" s="171">
        <v>3149</v>
      </c>
      <c r="E14" s="171">
        <v>2217</v>
      </c>
      <c r="F14" s="171">
        <v>3563</v>
      </c>
      <c r="G14" s="171">
        <v>3580</v>
      </c>
      <c r="H14" s="171">
        <v>2496</v>
      </c>
      <c r="I14" s="171">
        <v>3493</v>
      </c>
      <c r="J14" s="171">
        <v>3804</v>
      </c>
      <c r="K14" s="171">
        <v>2640</v>
      </c>
      <c r="L14" s="26"/>
    </row>
    <row r="15" spans="1:12" s="5" customFormat="1" ht="19.5" customHeight="1">
      <c r="A15" s="390"/>
      <c r="B15" s="19" t="s">
        <v>397</v>
      </c>
      <c r="C15" s="22">
        <f>SUM(D15:K15)</f>
        <v>596120</v>
      </c>
      <c r="D15" s="171">
        <v>81667</v>
      </c>
      <c r="E15" s="171">
        <v>41855</v>
      </c>
      <c r="F15" s="171">
        <v>92738</v>
      </c>
      <c r="G15" s="171">
        <v>75971</v>
      </c>
      <c r="H15" s="171">
        <v>59173</v>
      </c>
      <c r="I15" s="171">
        <v>78407</v>
      </c>
      <c r="J15" s="171">
        <v>104285</v>
      </c>
      <c r="K15" s="171">
        <v>62024</v>
      </c>
      <c r="L15" s="26"/>
    </row>
    <row r="16" spans="1:12" s="5" customFormat="1" ht="12" customHeight="1">
      <c r="A16" s="29"/>
      <c r="B16" s="19"/>
      <c r="C16" s="22"/>
      <c r="D16" s="171"/>
      <c r="E16" s="171"/>
      <c r="F16" s="171"/>
      <c r="G16" s="171"/>
      <c r="H16" s="171"/>
      <c r="I16" s="171"/>
      <c r="J16" s="171"/>
      <c r="K16" s="171"/>
      <c r="L16" s="26"/>
    </row>
    <row r="17" spans="1:12" s="1" customFormat="1" ht="19.5" customHeight="1">
      <c r="A17" s="539">
        <v>29</v>
      </c>
      <c r="B17" s="117" t="s">
        <v>396</v>
      </c>
      <c r="C17" s="371">
        <f>SUM(D17:K17)</f>
        <v>24742</v>
      </c>
      <c r="D17" s="372">
        <v>3065</v>
      </c>
      <c r="E17" s="372">
        <v>2284</v>
      </c>
      <c r="F17" s="372">
        <v>3507</v>
      </c>
      <c r="G17" s="372">
        <v>3396</v>
      </c>
      <c r="H17" s="372">
        <v>2479</v>
      </c>
      <c r="I17" s="372">
        <v>3483</v>
      </c>
      <c r="J17" s="372">
        <v>3748</v>
      </c>
      <c r="K17" s="372">
        <v>2780</v>
      </c>
      <c r="L17" s="2"/>
    </row>
    <row r="18" spans="1:12" s="1" customFormat="1" ht="19.5" customHeight="1">
      <c r="A18" s="539"/>
      <c r="B18" s="117" t="s">
        <v>397</v>
      </c>
      <c r="C18" s="371">
        <f>SUM(D18:K18)</f>
        <v>596463</v>
      </c>
      <c r="D18" s="372">
        <v>83169</v>
      </c>
      <c r="E18" s="372">
        <v>42939</v>
      </c>
      <c r="F18" s="372">
        <v>89868</v>
      </c>
      <c r="G18" s="372">
        <v>71763</v>
      </c>
      <c r="H18" s="372">
        <v>61679</v>
      </c>
      <c r="I18" s="372">
        <v>76490</v>
      </c>
      <c r="J18" s="372">
        <v>104093</v>
      </c>
      <c r="K18" s="372">
        <v>66462</v>
      </c>
      <c r="L18" s="2"/>
    </row>
    <row r="19" spans="1:12" s="5" customFormat="1" ht="6" customHeight="1" thickBot="1">
      <c r="A19" s="31"/>
      <c r="B19" s="32"/>
      <c r="C19" s="24"/>
      <c r="D19" s="151"/>
      <c r="E19" s="151"/>
      <c r="F19" s="151"/>
      <c r="G19" s="151"/>
      <c r="H19" s="151"/>
      <c r="I19" s="151"/>
      <c r="J19" s="151"/>
      <c r="K19" s="16"/>
      <c r="L19" s="26"/>
    </row>
    <row r="20" spans="1:12" s="5" customFormat="1" ht="19.5" customHeight="1">
      <c r="A20" s="5" t="s">
        <v>497</v>
      </c>
      <c r="B20" s="33"/>
      <c r="D20" s="156"/>
      <c r="E20" s="156"/>
      <c r="F20" s="156"/>
      <c r="G20" s="156"/>
      <c r="H20" s="156"/>
      <c r="I20" s="156"/>
      <c r="J20" s="156"/>
      <c r="L20" s="26"/>
    </row>
    <row r="21" spans="1:16" ht="13.5">
      <c r="A21" s="327" t="s">
        <v>86</v>
      </c>
      <c r="B21" s="326"/>
      <c r="C21" s="327"/>
      <c r="D21" s="327"/>
      <c r="E21" s="327"/>
      <c r="F21" s="327"/>
      <c r="G21" s="327"/>
      <c r="H21" s="327"/>
      <c r="I21" s="182"/>
      <c r="J21" s="327"/>
      <c r="K21" s="327"/>
      <c r="L21" s="327"/>
      <c r="M21" s="327"/>
      <c r="N21" s="327"/>
      <c r="O21" s="327"/>
      <c r="P21" s="327"/>
    </row>
    <row r="22" spans="1:16" ht="13.5">
      <c r="A22" s="327"/>
      <c r="B22" s="326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</row>
    <row r="23" spans="1:16" ht="13.5">
      <c r="A23" s="327"/>
      <c r="B23" s="326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</row>
    <row r="24" spans="1:16" ht="13.5">
      <c r="A24" s="327"/>
      <c r="B24" s="326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</row>
    <row r="25" spans="1:16" ht="13.5">
      <c r="A25" s="327"/>
      <c r="B25" s="326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</row>
    <row r="26" spans="1:16" ht="13.5">
      <c r="A26" s="327"/>
      <c r="B26" s="326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</row>
    <row r="27" spans="1:16" ht="13.5">
      <c r="A27" s="327"/>
      <c r="B27" s="326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</row>
    <row r="28" spans="1:16" ht="13.5">
      <c r="A28" s="327"/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</row>
    <row r="29" spans="1:16" ht="13.5">
      <c r="A29" s="327"/>
      <c r="B29" s="326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</row>
    <row r="30" spans="1:16" ht="13.5">
      <c r="A30" s="327"/>
      <c r="B30" s="326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</row>
    <row r="31" spans="1:16" ht="13.5">
      <c r="A31" s="327"/>
      <c r="B31" s="326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</row>
  </sheetData>
  <sheetProtection/>
  <mergeCells count="6">
    <mergeCell ref="A1:K1"/>
    <mergeCell ref="A5:A6"/>
    <mergeCell ref="A8:A9"/>
    <mergeCell ref="A11:A12"/>
    <mergeCell ref="A17:A18"/>
    <mergeCell ref="A14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50390625" style="4" customWidth="1"/>
    <col min="2" max="7" width="13.875" style="4" customWidth="1"/>
    <col min="8" max="16384" width="9.00390625" style="4" customWidth="1"/>
  </cols>
  <sheetData>
    <row r="1" spans="1:8" ht="19.5" customHeight="1">
      <c r="A1" s="407" t="s">
        <v>336</v>
      </c>
      <c r="B1" s="407"/>
      <c r="C1" s="407"/>
      <c r="D1" s="407"/>
      <c r="E1" s="407"/>
      <c r="F1" s="407"/>
      <c r="G1" s="407"/>
      <c r="H1" s="1"/>
    </row>
    <row r="2" spans="1:7" s="5" customFormat="1" ht="12" customHeight="1" thickBot="1">
      <c r="A2" s="16" t="s">
        <v>495</v>
      </c>
      <c r="B2" s="151"/>
      <c r="C2" s="16"/>
      <c r="D2" s="16"/>
      <c r="E2" s="16"/>
      <c r="F2" s="16" t="s">
        <v>495</v>
      </c>
      <c r="G2" s="151"/>
    </row>
    <row r="3" spans="1:8" s="5" customFormat="1" ht="46.5" customHeight="1">
      <c r="A3" s="35" t="s">
        <v>371</v>
      </c>
      <c r="B3" s="226" t="s">
        <v>10</v>
      </c>
      <c r="C3" s="184" t="s">
        <v>226</v>
      </c>
      <c r="D3" s="184" t="s">
        <v>229</v>
      </c>
      <c r="E3" s="36" t="s">
        <v>227</v>
      </c>
      <c r="F3" s="36" t="s">
        <v>228</v>
      </c>
      <c r="G3" s="37" t="s">
        <v>230</v>
      </c>
      <c r="H3" s="26"/>
    </row>
    <row r="4" spans="1:8" s="5" customFormat="1" ht="6" customHeight="1">
      <c r="A4" s="19"/>
      <c r="B4" s="156"/>
      <c r="E4" s="38"/>
      <c r="G4" s="171"/>
      <c r="H4" s="26"/>
    </row>
    <row r="5" spans="1:8" s="5" customFormat="1" ht="20.25" customHeight="1">
      <c r="A5" s="19" t="s">
        <v>507</v>
      </c>
      <c r="B5" s="135">
        <v>808968</v>
      </c>
      <c r="C5" s="135">
        <v>206193</v>
      </c>
      <c r="D5" s="135">
        <v>540992</v>
      </c>
      <c r="E5" s="135">
        <v>57998</v>
      </c>
      <c r="F5" s="135">
        <v>3785</v>
      </c>
      <c r="G5" s="135">
        <v>60613</v>
      </c>
      <c r="H5" s="26"/>
    </row>
    <row r="6" spans="1:8" s="5" customFormat="1" ht="20.25" customHeight="1">
      <c r="A6" s="19">
        <v>26</v>
      </c>
      <c r="B6" s="135">
        <v>784407</v>
      </c>
      <c r="C6" s="135">
        <v>204081</v>
      </c>
      <c r="D6" s="135">
        <v>519745</v>
      </c>
      <c r="E6" s="135">
        <v>56744</v>
      </c>
      <c r="F6" s="135">
        <v>3837</v>
      </c>
      <c r="G6" s="135">
        <v>61599</v>
      </c>
      <c r="H6" s="26"/>
    </row>
    <row r="7" spans="1:8" s="5" customFormat="1" ht="20.25" customHeight="1">
      <c r="A7" s="19">
        <v>27</v>
      </c>
      <c r="B7" s="135">
        <v>775040</v>
      </c>
      <c r="C7" s="135">
        <v>205793</v>
      </c>
      <c r="D7" s="135">
        <v>509479</v>
      </c>
      <c r="E7" s="135">
        <v>55900</v>
      </c>
      <c r="F7" s="135">
        <v>3868</v>
      </c>
      <c r="G7" s="135">
        <v>58912</v>
      </c>
      <c r="H7" s="26"/>
    </row>
    <row r="8" spans="1:8" s="5" customFormat="1" ht="20.25" customHeight="1">
      <c r="A8" s="19">
        <v>28</v>
      </c>
      <c r="B8" s="135">
        <v>747468</v>
      </c>
      <c r="C8" s="135">
        <v>197902</v>
      </c>
      <c r="D8" s="135">
        <v>491917</v>
      </c>
      <c r="E8" s="135">
        <v>53997</v>
      </c>
      <c r="F8" s="135">
        <v>3652</v>
      </c>
      <c r="G8" s="135">
        <v>56661</v>
      </c>
      <c r="H8" s="26"/>
    </row>
    <row r="9" spans="1:8" s="1" customFormat="1" ht="20.25" customHeight="1">
      <c r="A9" s="117">
        <v>29</v>
      </c>
      <c r="B9" s="136">
        <f aca="true" t="shared" si="0" ref="B9:G9">SUM(B11:B22)</f>
        <v>749257</v>
      </c>
      <c r="C9" s="136">
        <f t="shared" si="0"/>
        <v>205076</v>
      </c>
      <c r="D9" s="136">
        <f t="shared" si="0"/>
        <v>487050</v>
      </c>
      <c r="E9" s="136">
        <f t="shared" si="0"/>
        <v>53144</v>
      </c>
      <c r="F9" s="136">
        <f t="shared" si="0"/>
        <v>3987</v>
      </c>
      <c r="G9" s="136">
        <f t="shared" si="0"/>
        <v>56877</v>
      </c>
      <c r="H9" s="2"/>
    </row>
    <row r="10" spans="1:8" s="5" customFormat="1" ht="20.25" customHeight="1">
      <c r="A10" s="19"/>
      <c r="B10" s="135"/>
      <c r="C10" s="135"/>
      <c r="D10" s="135"/>
      <c r="E10" s="135"/>
      <c r="F10" s="135"/>
      <c r="G10" s="135"/>
      <c r="H10" s="26"/>
    </row>
    <row r="11" spans="1:8" s="5" customFormat="1" ht="20.25" customHeight="1">
      <c r="A11" s="39" t="s">
        <v>517</v>
      </c>
      <c r="B11" s="135">
        <f aca="true" t="shared" si="1" ref="B11:B22">SUM(C11:F11)</f>
        <v>59033</v>
      </c>
      <c r="C11" s="385">
        <v>14840</v>
      </c>
      <c r="D11" s="374">
        <v>39899</v>
      </c>
      <c r="E11" s="374">
        <v>4022</v>
      </c>
      <c r="F11" s="374">
        <v>272</v>
      </c>
      <c r="G11" s="375">
        <v>4748</v>
      </c>
      <c r="H11" s="26"/>
    </row>
    <row r="12" spans="1:8" s="5" customFormat="1" ht="20.25" customHeight="1">
      <c r="A12" s="39" t="s">
        <v>453</v>
      </c>
      <c r="B12" s="135">
        <f t="shared" si="1"/>
        <v>58140</v>
      </c>
      <c r="C12" s="385">
        <v>14243</v>
      </c>
      <c r="D12" s="374">
        <v>39216</v>
      </c>
      <c r="E12" s="374">
        <v>4369</v>
      </c>
      <c r="F12" s="374">
        <v>312</v>
      </c>
      <c r="G12" s="375">
        <v>4543</v>
      </c>
      <c r="H12" s="26"/>
    </row>
    <row r="13" spans="1:8" s="5" customFormat="1" ht="20.25" customHeight="1">
      <c r="A13" s="39" t="s">
        <v>374</v>
      </c>
      <c r="B13" s="135">
        <f t="shared" si="1"/>
        <v>58246</v>
      </c>
      <c r="C13" s="385">
        <v>14264</v>
      </c>
      <c r="D13" s="374">
        <v>39085</v>
      </c>
      <c r="E13" s="374">
        <v>4572</v>
      </c>
      <c r="F13" s="374">
        <v>325</v>
      </c>
      <c r="G13" s="375">
        <v>4573</v>
      </c>
      <c r="H13" s="26"/>
    </row>
    <row r="14" spans="1:8" s="5" customFormat="1" ht="20.25" customHeight="1">
      <c r="A14" s="39" t="s">
        <v>375</v>
      </c>
      <c r="B14" s="135">
        <f t="shared" si="1"/>
        <v>64688</v>
      </c>
      <c r="C14" s="385">
        <v>16541</v>
      </c>
      <c r="D14" s="374">
        <v>43194</v>
      </c>
      <c r="E14" s="374">
        <v>4623</v>
      </c>
      <c r="F14" s="374">
        <v>330</v>
      </c>
      <c r="G14" s="375">
        <v>5106</v>
      </c>
      <c r="H14" s="26"/>
    </row>
    <row r="15" spans="1:8" s="5" customFormat="1" ht="20.25" customHeight="1">
      <c r="A15" s="39" t="s">
        <v>376</v>
      </c>
      <c r="B15" s="135">
        <f t="shared" si="1"/>
        <v>64148</v>
      </c>
      <c r="C15" s="385">
        <v>16482</v>
      </c>
      <c r="D15" s="374">
        <v>43160</v>
      </c>
      <c r="E15" s="374">
        <v>4205</v>
      </c>
      <c r="F15" s="374">
        <v>301</v>
      </c>
      <c r="G15" s="375">
        <v>4733</v>
      </c>
      <c r="H15" s="26"/>
    </row>
    <row r="16" spans="1:8" s="5" customFormat="1" ht="20.25" customHeight="1">
      <c r="A16" s="39" t="s">
        <v>377</v>
      </c>
      <c r="B16" s="135">
        <f t="shared" si="1"/>
        <v>60864</v>
      </c>
      <c r="C16" s="385">
        <v>15053</v>
      </c>
      <c r="D16" s="374">
        <v>40918</v>
      </c>
      <c r="E16" s="374">
        <v>4592</v>
      </c>
      <c r="F16" s="374">
        <v>301</v>
      </c>
      <c r="G16" s="375">
        <v>4889</v>
      </c>
      <c r="H16" s="26"/>
    </row>
    <row r="17" spans="1:8" s="5" customFormat="1" ht="20.25" customHeight="1">
      <c r="A17" s="39" t="s">
        <v>454</v>
      </c>
      <c r="B17" s="135">
        <f t="shared" si="1"/>
        <v>60794</v>
      </c>
      <c r="C17" s="385">
        <v>18661</v>
      </c>
      <c r="D17" s="374">
        <v>37280</v>
      </c>
      <c r="E17" s="374">
        <v>4526</v>
      </c>
      <c r="F17" s="374">
        <v>327</v>
      </c>
      <c r="G17" s="375">
        <v>5201</v>
      </c>
      <c r="H17" s="26"/>
    </row>
    <row r="18" spans="1:8" s="5" customFormat="1" ht="20.25" customHeight="1">
      <c r="A18" s="39" t="s">
        <v>378</v>
      </c>
      <c r="B18" s="135">
        <f t="shared" si="1"/>
        <v>65053</v>
      </c>
      <c r="C18" s="385">
        <v>19129</v>
      </c>
      <c r="D18" s="374">
        <v>41149</v>
      </c>
      <c r="E18" s="374">
        <v>4434</v>
      </c>
      <c r="F18" s="374">
        <v>341</v>
      </c>
      <c r="G18" s="375">
        <v>4872</v>
      </c>
      <c r="H18" s="26"/>
    </row>
    <row r="19" spans="1:8" s="5" customFormat="1" ht="20.25" customHeight="1">
      <c r="A19" s="39" t="s">
        <v>379</v>
      </c>
      <c r="B19" s="135">
        <f t="shared" si="1"/>
        <v>59530</v>
      </c>
      <c r="C19" s="385">
        <v>16614</v>
      </c>
      <c r="D19" s="374">
        <v>38919</v>
      </c>
      <c r="E19" s="374">
        <v>3671</v>
      </c>
      <c r="F19" s="374">
        <v>326</v>
      </c>
      <c r="G19" s="375">
        <v>4364</v>
      </c>
      <c r="H19" s="26"/>
    </row>
    <row r="20" spans="1:8" s="5" customFormat="1" ht="20.25" customHeight="1">
      <c r="A20" s="39" t="s">
        <v>519</v>
      </c>
      <c r="B20" s="135">
        <f t="shared" si="1"/>
        <v>72833</v>
      </c>
      <c r="C20" s="385">
        <v>26990</v>
      </c>
      <c r="D20" s="374">
        <v>39808</v>
      </c>
      <c r="E20" s="374">
        <v>5698</v>
      </c>
      <c r="F20" s="374">
        <v>337</v>
      </c>
      <c r="G20" s="375">
        <v>4069</v>
      </c>
      <c r="H20" s="26"/>
    </row>
    <row r="21" spans="1:8" s="5" customFormat="1" ht="20.25" customHeight="1">
      <c r="A21" s="39" t="s">
        <v>455</v>
      </c>
      <c r="B21" s="135">
        <f t="shared" si="1"/>
        <v>61606</v>
      </c>
      <c r="C21" s="385">
        <v>17028</v>
      </c>
      <c r="D21" s="374">
        <v>40201</v>
      </c>
      <c r="E21" s="374">
        <v>4004</v>
      </c>
      <c r="F21" s="374">
        <v>373</v>
      </c>
      <c r="G21" s="374">
        <v>4702</v>
      </c>
      <c r="H21" s="26"/>
    </row>
    <row r="22" spans="1:8" s="5" customFormat="1" ht="20.25" customHeight="1">
      <c r="A22" s="39" t="s">
        <v>456</v>
      </c>
      <c r="B22" s="135">
        <f t="shared" si="1"/>
        <v>64322</v>
      </c>
      <c r="C22" s="385">
        <v>15231</v>
      </c>
      <c r="D22" s="374">
        <v>44221</v>
      </c>
      <c r="E22" s="374">
        <v>4428</v>
      </c>
      <c r="F22" s="374">
        <v>442</v>
      </c>
      <c r="G22" s="374">
        <v>5077</v>
      </c>
      <c r="H22" s="26"/>
    </row>
    <row r="23" spans="1:8" s="5" customFormat="1" ht="6" customHeight="1" thickBot="1">
      <c r="A23" s="32" t="s">
        <v>498</v>
      </c>
      <c r="B23" s="151"/>
      <c r="C23" s="16"/>
      <c r="D23" s="16"/>
      <c r="E23" s="16"/>
      <c r="F23" s="16"/>
      <c r="G23" s="151"/>
      <c r="H23" s="26"/>
    </row>
    <row r="24" spans="1:8" s="5" customFormat="1" ht="18" customHeight="1">
      <c r="A24" s="5" t="s">
        <v>497</v>
      </c>
      <c r="B24" s="156"/>
      <c r="D24" s="5" t="s">
        <v>446</v>
      </c>
      <c r="G24" s="156"/>
      <c r="H24" s="26"/>
    </row>
    <row r="25" spans="1:9" ht="13.5">
      <c r="A25" s="327"/>
      <c r="B25" s="327"/>
      <c r="C25" s="327"/>
      <c r="D25" s="327"/>
      <c r="E25" s="327"/>
      <c r="F25" s="327"/>
      <c r="G25" s="327"/>
      <c r="H25" s="327"/>
      <c r="I25" s="327"/>
    </row>
    <row r="26" spans="1:9" ht="13.5">
      <c r="A26" s="327"/>
      <c r="B26" s="327"/>
      <c r="C26" s="327"/>
      <c r="D26" s="327"/>
      <c r="E26" s="327"/>
      <c r="F26" s="327"/>
      <c r="G26" s="327"/>
      <c r="H26" s="327"/>
      <c r="I26" s="327"/>
    </row>
    <row r="27" spans="1:9" ht="13.5">
      <c r="A27" s="327"/>
      <c r="B27" s="327"/>
      <c r="C27" s="327"/>
      <c r="D27" s="327"/>
      <c r="E27" s="327"/>
      <c r="F27" s="327"/>
      <c r="G27" s="327"/>
      <c r="H27" s="327"/>
      <c r="I27" s="327"/>
    </row>
    <row r="28" spans="1:9" ht="13.5">
      <c r="A28" s="327"/>
      <c r="B28" s="327"/>
      <c r="C28" s="327"/>
      <c r="D28" s="327"/>
      <c r="E28" s="327"/>
      <c r="F28" s="327"/>
      <c r="G28" s="327"/>
      <c r="H28" s="327"/>
      <c r="I28" s="327"/>
    </row>
    <row r="29" spans="1:9" ht="13.5">
      <c r="A29" s="327"/>
      <c r="B29" s="327"/>
      <c r="C29" s="373"/>
      <c r="D29" s="327"/>
      <c r="E29" s="327"/>
      <c r="F29" s="327"/>
      <c r="G29" s="327"/>
      <c r="H29" s="327"/>
      <c r="I29" s="327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"/>
  <sheetViews>
    <sheetView showGridLines="0" zoomScalePageLayoutView="0" workbookViewId="0" topLeftCell="A1">
      <pane ySplit="4" topLeftCell="A5" activePane="bottomLeft" state="frozen"/>
      <selection pane="topLeft" activeCell="A1" sqref="A1:J1"/>
      <selection pane="bottomLeft" activeCell="A1" sqref="A1:U1"/>
    </sheetView>
  </sheetViews>
  <sheetFormatPr defaultColWidth="9.00390625" defaultRowHeight="13.5"/>
  <cols>
    <col min="1" max="1" width="11.00390625" style="5" customWidth="1"/>
    <col min="2" max="2" width="6.625" style="4" customWidth="1"/>
    <col min="3" max="3" width="8.75390625" style="4" customWidth="1"/>
    <col min="4" max="24" width="6.625" style="4" customWidth="1"/>
    <col min="25" max="25" width="7.625" style="4" bestFit="1" customWidth="1"/>
    <col min="26" max="42" width="6.625" style="4" customWidth="1"/>
    <col min="43" max="43" width="7.75390625" style="4" customWidth="1"/>
    <col min="44" max="45" width="6.375" style="4" customWidth="1"/>
    <col min="46" max="61" width="7.625" style="4" customWidth="1"/>
    <col min="62" max="16384" width="9.00390625" style="4" customWidth="1"/>
  </cols>
  <sheetData>
    <row r="1" spans="1:47" s="142" customFormat="1" ht="21" customHeight="1">
      <c r="A1" s="550" t="s">
        <v>334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185" t="s">
        <v>499</v>
      </c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R1" s="186"/>
      <c r="AS1" s="186"/>
      <c r="AT1" s="143"/>
      <c r="AU1" s="143"/>
    </row>
    <row r="2" spans="1:45" s="133" customFormat="1" ht="12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</row>
    <row r="3" spans="1:47" s="5" customFormat="1" ht="45" customHeight="1">
      <c r="A3" s="438" t="s">
        <v>210</v>
      </c>
      <c r="B3" s="430" t="s">
        <v>218</v>
      </c>
      <c r="C3" s="430"/>
      <c r="D3" s="430" t="s">
        <v>219</v>
      </c>
      <c r="E3" s="430"/>
      <c r="F3" s="427" t="s">
        <v>500</v>
      </c>
      <c r="G3" s="436"/>
      <c r="H3" s="430" t="s">
        <v>220</v>
      </c>
      <c r="I3" s="430"/>
      <c r="J3" s="430" t="s">
        <v>158</v>
      </c>
      <c r="K3" s="430"/>
      <c r="L3" s="430" t="s">
        <v>159</v>
      </c>
      <c r="M3" s="430"/>
      <c r="N3" s="430" t="s">
        <v>160</v>
      </c>
      <c r="O3" s="430"/>
      <c r="P3" s="548" t="s">
        <v>161</v>
      </c>
      <c r="Q3" s="549"/>
      <c r="R3" s="430" t="s">
        <v>206</v>
      </c>
      <c r="S3" s="430"/>
      <c r="T3" s="427" t="s">
        <v>205</v>
      </c>
      <c r="U3" s="436"/>
      <c r="V3" s="436" t="s">
        <v>162</v>
      </c>
      <c r="W3" s="430"/>
      <c r="X3" s="548" t="s">
        <v>501</v>
      </c>
      <c r="Y3" s="549"/>
      <c r="Z3" s="430" t="s">
        <v>221</v>
      </c>
      <c r="AA3" s="430"/>
      <c r="AB3" s="430" t="s">
        <v>163</v>
      </c>
      <c r="AC3" s="430"/>
      <c r="AD3" s="430" t="s">
        <v>164</v>
      </c>
      <c r="AE3" s="430"/>
      <c r="AF3" s="430" t="s">
        <v>165</v>
      </c>
      <c r="AG3" s="430"/>
      <c r="AH3" s="430" t="s">
        <v>222</v>
      </c>
      <c r="AI3" s="430"/>
      <c r="AJ3" s="430" t="s">
        <v>166</v>
      </c>
      <c r="AK3" s="430"/>
      <c r="AL3" s="440" t="s">
        <v>451</v>
      </c>
      <c r="AM3" s="442"/>
      <c r="AN3" s="430" t="s">
        <v>223</v>
      </c>
      <c r="AO3" s="430"/>
      <c r="AP3" s="540" t="s">
        <v>510</v>
      </c>
      <c r="AQ3" s="541"/>
      <c r="AR3" s="542" t="s">
        <v>224</v>
      </c>
      <c r="AS3" s="544" t="s">
        <v>167</v>
      </c>
      <c r="AT3" s="41"/>
      <c r="AU3" s="41"/>
    </row>
    <row r="4" spans="1:47" s="5" customFormat="1" ht="45" customHeight="1">
      <c r="A4" s="439"/>
      <c r="B4" s="188" t="s">
        <v>204</v>
      </c>
      <c r="C4" s="188" t="s">
        <v>217</v>
      </c>
      <c r="D4" s="188" t="s">
        <v>204</v>
      </c>
      <c r="E4" s="188" t="s">
        <v>217</v>
      </c>
      <c r="F4" s="188" t="s">
        <v>204</v>
      </c>
      <c r="G4" s="188" t="s">
        <v>217</v>
      </c>
      <c r="H4" s="188" t="s">
        <v>204</v>
      </c>
      <c r="I4" s="188" t="s">
        <v>217</v>
      </c>
      <c r="J4" s="188" t="s">
        <v>204</v>
      </c>
      <c r="K4" s="188" t="s">
        <v>217</v>
      </c>
      <c r="L4" s="188" t="s">
        <v>204</v>
      </c>
      <c r="M4" s="188" t="s">
        <v>217</v>
      </c>
      <c r="N4" s="188" t="s">
        <v>204</v>
      </c>
      <c r="O4" s="188" t="s">
        <v>217</v>
      </c>
      <c r="P4" s="188" t="s">
        <v>204</v>
      </c>
      <c r="Q4" s="188" t="s">
        <v>217</v>
      </c>
      <c r="R4" s="188" t="s">
        <v>204</v>
      </c>
      <c r="S4" s="188" t="s">
        <v>217</v>
      </c>
      <c r="T4" s="188" t="s">
        <v>204</v>
      </c>
      <c r="U4" s="188" t="s">
        <v>217</v>
      </c>
      <c r="V4" s="189" t="s">
        <v>204</v>
      </c>
      <c r="W4" s="188" t="s">
        <v>217</v>
      </c>
      <c r="X4" s="188" t="s">
        <v>204</v>
      </c>
      <c r="Y4" s="188" t="s">
        <v>217</v>
      </c>
      <c r="Z4" s="188" t="s">
        <v>204</v>
      </c>
      <c r="AA4" s="188" t="s">
        <v>217</v>
      </c>
      <c r="AB4" s="188" t="s">
        <v>204</v>
      </c>
      <c r="AC4" s="188" t="s">
        <v>217</v>
      </c>
      <c r="AD4" s="188" t="s">
        <v>204</v>
      </c>
      <c r="AE4" s="188" t="s">
        <v>217</v>
      </c>
      <c r="AF4" s="188" t="s">
        <v>204</v>
      </c>
      <c r="AG4" s="188" t="s">
        <v>217</v>
      </c>
      <c r="AH4" s="188" t="s">
        <v>204</v>
      </c>
      <c r="AI4" s="188" t="s">
        <v>217</v>
      </c>
      <c r="AJ4" s="188" t="s">
        <v>204</v>
      </c>
      <c r="AK4" s="188" t="s">
        <v>217</v>
      </c>
      <c r="AL4" s="188" t="s">
        <v>204</v>
      </c>
      <c r="AM4" s="188" t="s">
        <v>452</v>
      </c>
      <c r="AN4" s="188" t="s">
        <v>204</v>
      </c>
      <c r="AO4" s="188" t="s">
        <v>217</v>
      </c>
      <c r="AP4" s="188" t="s">
        <v>204</v>
      </c>
      <c r="AQ4" s="188" t="s">
        <v>217</v>
      </c>
      <c r="AR4" s="543"/>
      <c r="AS4" s="545"/>
      <c r="AT4" s="41"/>
      <c r="AU4" s="41"/>
    </row>
    <row r="5" spans="1:47" ht="7.5" customHeight="1">
      <c r="A5" s="42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71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"/>
      <c r="AU5" s="1"/>
    </row>
    <row r="6" spans="1:45" s="5" customFormat="1" ht="48" customHeight="1">
      <c r="A6" s="19" t="s">
        <v>507</v>
      </c>
      <c r="B6" s="191">
        <v>51334</v>
      </c>
      <c r="C6" s="191">
        <v>993240</v>
      </c>
      <c r="D6" s="191">
        <v>1575</v>
      </c>
      <c r="E6" s="191">
        <v>65626</v>
      </c>
      <c r="F6" s="191">
        <v>775</v>
      </c>
      <c r="G6" s="191">
        <v>16296</v>
      </c>
      <c r="H6" s="191">
        <v>320</v>
      </c>
      <c r="I6" s="191">
        <v>7515</v>
      </c>
      <c r="J6" s="191">
        <v>54</v>
      </c>
      <c r="K6" s="191">
        <v>1834</v>
      </c>
      <c r="L6" s="191">
        <v>52</v>
      </c>
      <c r="M6" s="191">
        <v>961</v>
      </c>
      <c r="N6" s="191">
        <v>987</v>
      </c>
      <c r="O6" s="191">
        <v>29499</v>
      </c>
      <c r="P6" s="191">
        <v>17</v>
      </c>
      <c r="Q6" s="191">
        <v>295</v>
      </c>
      <c r="R6" s="191">
        <v>1313</v>
      </c>
      <c r="S6" s="191">
        <v>38514</v>
      </c>
      <c r="T6" s="191">
        <v>1340</v>
      </c>
      <c r="U6" s="191">
        <v>34774</v>
      </c>
      <c r="V6" s="191">
        <v>997</v>
      </c>
      <c r="W6" s="191">
        <v>26052</v>
      </c>
      <c r="X6" s="191">
        <v>34224</v>
      </c>
      <c r="Y6" s="191">
        <v>491023</v>
      </c>
      <c r="Z6" s="191">
        <v>2344</v>
      </c>
      <c r="AA6" s="191">
        <v>56974</v>
      </c>
      <c r="AB6" s="191">
        <v>826</v>
      </c>
      <c r="AC6" s="191">
        <v>22873</v>
      </c>
      <c r="AD6" s="191">
        <v>27</v>
      </c>
      <c r="AE6" s="191">
        <v>770</v>
      </c>
      <c r="AF6" s="191">
        <v>3552</v>
      </c>
      <c r="AG6" s="191">
        <v>66087</v>
      </c>
      <c r="AH6" s="191">
        <v>667</v>
      </c>
      <c r="AI6" s="191">
        <v>24158</v>
      </c>
      <c r="AJ6" s="191">
        <v>869</v>
      </c>
      <c r="AK6" s="191">
        <v>29865</v>
      </c>
      <c r="AL6" s="191">
        <v>88</v>
      </c>
      <c r="AM6" s="191">
        <v>48318</v>
      </c>
      <c r="AN6" s="191">
        <v>1307</v>
      </c>
      <c r="AO6" s="191">
        <v>31806</v>
      </c>
      <c r="AP6" s="191">
        <v>1710</v>
      </c>
      <c r="AQ6" s="191">
        <v>39112</v>
      </c>
      <c r="AR6" s="191">
        <v>1459</v>
      </c>
      <c r="AS6" s="191">
        <v>1763</v>
      </c>
    </row>
    <row r="7" spans="1:45" s="157" customFormat="1" ht="48" customHeight="1">
      <c r="A7" s="148">
        <v>26</v>
      </c>
      <c r="B7" s="291">
        <v>49919</v>
      </c>
      <c r="C7" s="291">
        <v>939030</v>
      </c>
      <c r="D7" s="291">
        <v>1337</v>
      </c>
      <c r="E7" s="291">
        <v>60581</v>
      </c>
      <c r="F7" s="291">
        <v>755</v>
      </c>
      <c r="G7" s="291">
        <v>16164</v>
      </c>
      <c r="H7" s="291">
        <v>323</v>
      </c>
      <c r="I7" s="291">
        <v>7481</v>
      </c>
      <c r="J7" s="291">
        <v>31</v>
      </c>
      <c r="K7" s="291">
        <v>1144</v>
      </c>
      <c r="L7" s="291">
        <v>38</v>
      </c>
      <c r="M7" s="291">
        <v>712</v>
      </c>
      <c r="N7" s="291">
        <v>901</v>
      </c>
      <c r="O7" s="291">
        <v>26996</v>
      </c>
      <c r="P7" s="291">
        <v>25</v>
      </c>
      <c r="Q7" s="291">
        <v>427</v>
      </c>
      <c r="R7" s="291">
        <v>1331</v>
      </c>
      <c r="S7" s="291">
        <v>41898</v>
      </c>
      <c r="T7" s="291">
        <v>1340</v>
      </c>
      <c r="U7" s="291">
        <v>33083</v>
      </c>
      <c r="V7" s="291">
        <v>955</v>
      </c>
      <c r="W7" s="291">
        <v>23080</v>
      </c>
      <c r="X7" s="291">
        <v>34074</v>
      </c>
      <c r="Y7" s="291">
        <v>472732</v>
      </c>
      <c r="Z7" s="291">
        <v>2314</v>
      </c>
      <c r="AA7" s="291">
        <v>56744</v>
      </c>
      <c r="AB7" s="291">
        <v>1013</v>
      </c>
      <c r="AC7" s="291">
        <v>25655</v>
      </c>
      <c r="AD7" s="291">
        <v>44</v>
      </c>
      <c r="AE7" s="291">
        <v>2221</v>
      </c>
      <c r="AF7" s="291">
        <v>2648</v>
      </c>
      <c r="AG7" s="291">
        <v>66026</v>
      </c>
      <c r="AH7" s="291">
        <v>655</v>
      </c>
      <c r="AI7" s="291">
        <v>24266</v>
      </c>
      <c r="AJ7" s="291">
        <v>936</v>
      </c>
      <c r="AK7" s="291">
        <v>32438</v>
      </c>
      <c r="AL7" s="291">
        <v>51</v>
      </c>
      <c r="AM7" s="291">
        <v>20858</v>
      </c>
      <c r="AN7" s="291">
        <v>1148</v>
      </c>
      <c r="AO7" s="291">
        <v>26524</v>
      </c>
      <c r="AP7" s="291">
        <v>1401</v>
      </c>
      <c r="AQ7" s="291">
        <v>26697</v>
      </c>
      <c r="AR7" s="291">
        <v>1249</v>
      </c>
      <c r="AS7" s="291">
        <v>1627</v>
      </c>
    </row>
    <row r="8" spans="1:45" s="157" customFormat="1" ht="48" customHeight="1">
      <c r="A8" s="148">
        <v>27</v>
      </c>
      <c r="B8" s="291">
        <v>52967</v>
      </c>
      <c r="C8" s="291">
        <v>971072</v>
      </c>
      <c r="D8" s="291">
        <v>1294</v>
      </c>
      <c r="E8" s="291">
        <v>60326</v>
      </c>
      <c r="F8" s="291">
        <v>718</v>
      </c>
      <c r="G8" s="291">
        <v>15566</v>
      </c>
      <c r="H8" s="291">
        <v>307</v>
      </c>
      <c r="I8" s="291">
        <v>7097</v>
      </c>
      <c r="J8" s="291">
        <v>27</v>
      </c>
      <c r="K8" s="291">
        <v>991</v>
      </c>
      <c r="L8" s="291">
        <v>38</v>
      </c>
      <c r="M8" s="291">
        <v>602</v>
      </c>
      <c r="N8" s="291">
        <v>913</v>
      </c>
      <c r="O8" s="291">
        <v>27281</v>
      </c>
      <c r="P8" s="291">
        <v>20</v>
      </c>
      <c r="Q8" s="291">
        <v>378</v>
      </c>
      <c r="R8" s="291">
        <v>1286</v>
      </c>
      <c r="S8" s="291">
        <v>40026</v>
      </c>
      <c r="T8" s="291">
        <v>1278</v>
      </c>
      <c r="U8" s="291">
        <v>34323</v>
      </c>
      <c r="V8" s="291">
        <v>976</v>
      </c>
      <c r="W8" s="291">
        <v>24556</v>
      </c>
      <c r="X8" s="291">
        <v>36933</v>
      </c>
      <c r="Y8" s="291">
        <v>468628</v>
      </c>
      <c r="Z8" s="291">
        <v>2472</v>
      </c>
      <c r="AA8" s="291">
        <v>57987</v>
      </c>
      <c r="AB8" s="291">
        <v>857</v>
      </c>
      <c r="AC8" s="291">
        <v>24037</v>
      </c>
      <c r="AD8" s="291">
        <v>26</v>
      </c>
      <c r="AE8" s="291">
        <v>1016</v>
      </c>
      <c r="AF8" s="291">
        <v>2745</v>
      </c>
      <c r="AG8" s="291">
        <v>71119</v>
      </c>
      <c r="AH8" s="291">
        <v>755</v>
      </c>
      <c r="AI8" s="291">
        <v>27806</v>
      </c>
      <c r="AJ8" s="291">
        <v>968</v>
      </c>
      <c r="AK8" s="291">
        <v>36704</v>
      </c>
      <c r="AL8" s="291">
        <v>120</v>
      </c>
      <c r="AM8" s="291">
        <v>46480</v>
      </c>
      <c r="AN8" s="291">
        <v>1234</v>
      </c>
      <c r="AO8" s="291">
        <v>26149</v>
      </c>
      <c r="AP8" s="291">
        <v>1437</v>
      </c>
      <c r="AQ8" s="291">
        <v>26102</v>
      </c>
      <c r="AR8" s="291">
        <v>1638</v>
      </c>
      <c r="AS8" s="291">
        <v>1854</v>
      </c>
    </row>
    <row r="9" spans="1:45" s="157" customFormat="1" ht="48" customHeight="1">
      <c r="A9" s="148">
        <v>28</v>
      </c>
      <c r="B9" s="291">
        <v>49698</v>
      </c>
      <c r="C9" s="291">
        <v>907202</v>
      </c>
      <c r="D9" s="291">
        <v>1217</v>
      </c>
      <c r="E9" s="291">
        <v>51897</v>
      </c>
      <c r="F9" s="291">
        <v>708</v>
      </c>
      <c r="G9" s="291">
        <v>14156</v>
      </c>
      <c r="H9" s="291">
        <v>301</v>
      </c>
      <c r="I9" s="291">
        <v>7136</v>
      </c>
      <c r="J9" s="291">
        <v>32</v>
      </c>
      <c r="K9" s="291">
        <v>1189</v>
      </c>
      <c r="L9" s="291">
        <v>40</v>
      </c>
      <c r="M9" s="291">
        <v>628</v>
      </c>
      <c r="N9" s="291">
        <v>930</v>
      </c>
      <c r="O9" s="291">
        <v>28836</v>
      </c>
      <c r="P9" s="291">
        <v>95</v>
      </c>
      <c r="Q9" s="291">
        <v>2402</v>
      </c>
      <c r="R9" s="291">
        <v>1260</v>
      </c>
      <c r="S9" s="291">
        <v>37505</v>
      </c>
      <c r="T9" s="291">
        <v>1192</v>
      </c>
      <c r="U9" s="291">
        <v>32335</v>
      </c>
      <c r="V9" s="291">
        <v>1073</v>
      </c>
      <c r="W9" s="291">
        <v>24996</v>
      </c>
      <c r="X9" s="291">
        <v>33405</v>
      </c>
      <c r="Y9" s="291">
        <v>464121</v>
      </c>
      <c r="Z9" s="291">
        <v>2357</v>
      </c>
      <c r="AA9" s="291">
        <v>54527</v>
      </c>
      <c r="AB9" s="291">
        <v>917</v>
      </c>
      <c r="AC9" s="291">
        <v>24994</v>
      </c>
      <c r="AD9" s="291">
        <v>50</v>
      </c>
      <c r="AE9" s="291">
        <v>1232</v>
      </c>
      <c r="AF9" s="291">
        <v>2803</v>
      </c>
      <c r="AG9" s="291">
        <v>70433</v>
      </c>
      <c r="AH9" s="291">
        <v>697</v>
      </c>
      <c r="AI9" s="291">
        <v>21539</v>
      </c>
      <c r="AJ9" s="291">
        <v>866</v>
      </c>
      <c r="AK9" s="291">
        <v>27005</v>
      </c>
      <c r="AL9" s="291">
        <v>41</v>
      </c>
      <c r="AM9" s="291">
        <v>16627</v>
      </c>
      <c r="AN9" s="291">
        <v>1714</v>
      </c>
      <c r="AO9" s="291">
        <v>25644</v>
      </c>
      <c r="AP9" s="291">
        <v>1094</v>
      </c>
      <c r="AQ9" s="291">
        <v>102658</v>
      </c>
      <c r="AR9" s="291">
        <v>1495</v>
      </c>
      <c r="AS9" s="291">
        <v>1887</v>
      </c>
    </row>
    <row r="10" spans="1:45" s="127" customFormat="1" ht="48" customHeight="1">
      <c r="A10" s="126">
        <v>29</v>
      </c>
      <c r="B10" s="192">
        <f>SUM(B12:B23)</f>
        <v>50861</v>
      </c>
      <c r="C10" s="192">
        <f>SUM(C12:C23)</f>
        <v>904027</v>
      </c>
      <c r="D10" s="192">
        <f aca="true" t="shared" si="0" ref="D10:AS10">SUM(D12:D23)</f>
        <v>1263</v>
      </c>
      <c r="E10" s="192">
        <f t="shared" si="0"/>
        <v>55588</v>
      </c>
      <c r="F10" s="192">
        <f t="shared" si="0"/>
        <v>610</v>
      </c>
      <c r="G10" s="192">
        <f t="shared" si="0"/>
        <v>13253</v>
      </c>
      <c r="H10" s="192">
        <f t="shared" si="0"/>
        <v>338</v>
      </c>
      <c r="I10" s="192">
        <f t="shared" si="0"/>
        <v>7032</v>
      </c>
      <c r="J10" s="192">
        <f t="shared" si="0"/>
        <v>23</v>
      </c>
      <c r="K10" s="192">
        <f t="shared" si="0"/>
        <v>700</v>
      </c>
      <c r="L10" s="192">
        <f t="shared" si="0"/>
        <v>44</v>
      </c>
      <c r="M10" s="192">
        <f t="shared" si="0"/>
        <v>747</v>
      </c>
      <c r="N10" s="192">
        <f t="shared" si="0"/>
        <v>893</v>
      </c>
      <c r="O10" s="192">
        <f t="shared" si="0"/>
        <v>26475</v>
      </c>
      <c r="P10" s="192">
        <f t="shared" si="0"/>
        <v>28</v>
      </c>
      <c r="Q10" s="192">
        <f t="shared" si="0"/>
        <v>762</v>
      </c>
      <c r="R10" s="192">
        <f t="shared" si="0"/>
        <v>1208</v>
      </c>
      <c r="S10" s="192">
        <f t="shared" si="0"/>
        <v>35473</v>
      </c>
      <c r="T10" s="192">
        <f t="shared" si="0"/>
        <v>1188</v>
      </c>
      <c r="U10" s="192">
        <f t="shared" si="0"/>
        <v>30013</v>
      </c>
      <c r="V10" s="192">
        <f t="shared" si="0"/>
        <v>890</v>
      </c>
      <c r="W10" s="192">
        <f t="shared" si="0"/>
        <v>20763</v>
      </c>
      <c r="X10" s="192">
        <f t="shared" si="0"/>
        <v>35423</v>
      </c>
      <c r="Y10" s="192">
        <f t="shared" si="0"/>
        <v>446840</v>
      </c>
      <c r="Z10" s="192">
        <f t="shared" si="0"/>
        <v>2156</v>
      </c>
      <c r="AA10" s="192">
        <f t="shared" si="0"/>
        <v>49520</v>
      </c>
      <c r="AB10" s="192">
        <f t="shared" si="0"/>
        <v>973</v>
      </c>
      <c r="AC10" s="192">
        <f t="shared" si="0"/>
        <v>25946</v>
      </c>
      <c r="AD10" s="192">
        <f t="shared" si="0"/>
        <v>49</v>
      </c>
      <c r="AE10" s="192">
        <f t="shared" si="0"/>
        <v>964</v>
      </c>
      <c r="AF10" s="192">
        <f t="shared" si="0"/>
        <v>2847</v>
      </c>
      <c r="AG10" s="192">
        <f t="shared" si="0"/>
        <v>71413</v>
      </c>
      <c r="AH10" s="192">
        <f t="shared" si="0"/>
        <v>685</v>
      </c>
      <c r="AI10" s="192">
        <f t="shared" si="0"/>
        <v>20713</v>
      </c>
      <c r="AJ10" s="192">
        <f t="shared" si="0"/>
        <v>771</v>
      </c>
      <c r="AK10" s="192">
        <f t="shared" si="0"/>
        <v>24713</v>
      </c>
      <c r="AL10" s="192">
        <f t="shared" si="0"/>
        <v>92</v>
      </c>
      <c r="AM10" s="192">
        <f t="shared" si="0"/>
        <v>42713</v>
      </c>
      <c r="AN10" s="192">
        <f t="shared" si="0"/>
        <v>1380</v>
      </c>
      <c r="AO10" s="192">
        <f t="shared" si="0"/>
        <v>30399</v>
      </c>
      <c r="AP10" s="192">
        <f t="shared" si="0"/>
        <v>920</v>
      </c>
      <c r="AQ10" s="192">
        <f t="shared" si="0"/>
        <v>16895</v>
      </c>
      <c r="AR10" s="192">
        <f t="shared" si="0"/>
        <v>1646</v>
      </c>
      <c r="AS10" s="192">
        <f t="shared" si="0"/>
        <v>1921</v>
      </c>
    </row>
    <row r="11" spans="1:70" s="127" customFormat="1" ht="21" customHeight="1">
      <c r="A11" s="128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</row>
    <row r="12" spans="1:45" s="131" customFormat="1" ht="48" customHeight="1">
      <c r="A12" s="130" t="s">
        <v>531</v>
      </c>
      <c r="B12" s="291">
        <f>SUM(D12,F12,H12,J12,L12,N12,P12,R12,T12,V12,X12,Z12,AB12,AD12,AF12,AH12,AJ12,AL12,AN12)</f>
        <v>4269</v>
      </c>
      <c r="C12" s="291">
        <f>SUM(E12,G12,I12,K12,M12,O12,Q12,S12,U12,W12,Y12,AA12,AC12,AE12,AG12,AI12,AK12,AM12,AO12)</f>
        <v>75945</v>
      </c>
      <c r="D12" s="291">
        <v>64</v>
      </c>
      <c r="E12" s="291">
        <v>1622</v>
      </c>
      <c r="F12" s="291">
        <v>56</v>
      </c>
      <c r="G12" s="291">
        <v>1091</v>
      </c>
      <c r="H12" s="291">
        <v>45</v>
      </c>
      <c r="I12" s="291">
        <v>1047</v>
      </c>
      <c r="J12" s="291">
        <v>1</v>
      </c>
      <c r="K12" s="291">
        <v>5</v>
      </c>
      <c r="L12" s="291">
        <v>4</v>
      </c>
      <c r="M12" s="291">
        <v>49</v>
      </c>
      <c r="N12" s="291">
        <v>90</v>
      </c>
      <c r="O12" s="291">
        <v>2586</v>
      </c>
      <c r="P12" s="376">
        <v>0</v>
      </c>
      <c r="Q12" s="376">
        <v>0</v>
      </c>
      <c r="R12" s="291">
        <v>105</v>
      </c>
      <c r="S12" s="291">
        <v>3469</v>
      </c>
      <c r="T12" s="291">
        <v>115</v>
      </c>
      <c r="U12" s="291">
        <v>3469</v>
      </c>
      <c r="V12" s="291">
        <v>90</v>
      </c>
      <c r="W12" s="291">
        <v>2597</v>
      </c>
      <c r="X12" s="291">
        <v>2842</v>
      </c>
      <c r="Y12" s="291">
        <v>39190</v>
      </c>
      <c r="Z12" s="291">
        <v>223</v>
      </c>
      <c r="AA12" s="291">
        <v>5496</v>
      </c>
      <c r="AB12" s="291">
        <v>144</v>
      </c>
      <c r="AC12" s="291">
        <v>4816</v>
      </c>
      <c r="AD12" s="291">
        <v>4</v>
      </c>
      <c r="AE12" s="291">
        <v>122</v>
      </c>
      <c r="AF12" s="291">
        <v>306</v>
      </c>
      <c r="AG12" s="291">
        <v>7061</v>
      </c>
      <c r="AH12" s="291">
        <v>34</v>
      </c>
      <c r="AI12" s="291">
        <v>791</v>
      </c>
      <c r="AJ12" s="291">
        <v>46</v>
      </c>
      <c r="AK12" s="291">
        <v>687</v>
      </c>
      <c r="AL12" s="291">
        <v>1</v>
      </c>
      <c r="AM12" s="291">
        <v>30</v>
      </c>
      <c r="AN12" s="291">
        <v>99</v>
      </c>
      <c r="AO12" s="291">
        <v>1817</v>
      </c>
      <c r="AP12" s="291">
        <v>63</v>
      </c>
      <c r="AQ12" s="291">
        <v>1289</v>
      </c>
      <c r="AR12" s="291">
        <v>135</v>
      </c>
      <c r="AS12" s="291">
        <v>170</v>
      </c>
    </row>
    <row r="13" spans="1:45" s="131" customFormat="1" ht="48" customHeight="1">
      <c r="A13" s="130" t="s">
        <v>453</v>
      </c>
      <c r="B13" s="291">
        <f aca="true" t="shared" si="1" ref="B13:C23">SUM(D13,F13,H13,J13,L13,N13,P13,R13,T13,V13,X13,Z13,AB13,AD13,AF13,AH13,AJ13,AL13,AN13)</f>
        <v>3946</v>
      </c>
      <c r="C13" s="291">
        <f t="shared" si="1"/>
        <v>73820</v>
      </c>
      <c r="D13" s="291">
        <v>108</v>
      </c>
      <c r="E13" s="291">
        <v>2739</v>
      </c>
      <c r="F13" s="291">
        <v>38</v>
      </c>
      <c r="G13" s="291">
        <v>682</v>
      </c>
      <c r="H13" s="291">
        <v>33</v>
      </c>
      <c r="I13" s="291">
        <v>825</v>
      </c>
      <c r="J13" s="291">
        <v>2</v>
      </c>
      <c r="K13" s="291">
        <v>80</v>
      </c>
      <c r="L13" s="291">
        <v>3</v>
      </c>
      <c r="M13" s="291">
        <v>45</v>
      </c>
      <c r="N13" s="291">
        <v>69</v>
      </c>
      <c r="O13" s="291">
        <v>2579</v>
      </c>
      <c r="P13" s="291">
        <v>1</v>
      </c>
      <c r="Q13" s="291">
        <v>10</v>
      </c>
      <c r="R13" s="291">
        <v>78</v>
      </c>
      <c r="S13" s="291">
        <v>2451</v>
      </c>
      <c r="T13" s="291">
        <v>72</v>
      </c>
      <c r="U13" s="291">
        <v>1911</v>
      </c>
      <c r="V13" s="291">
        <v>71</v>
      </c>
      <c r="W13" s="291">
        <v>1826</v>
      </c>
      <c r="X13" s="291">
        <v>2710</v>
      </c>
      <c r="Y13" s="291">
        <v>38080</v>
      </c>
      <c r="Z13" s="291">
        <v>160</v>
      </c>
      <c r="AA13" s="291">
        <v>4038</v>
      </c>
      <c r="AB13" s="291">
        <v>102</v>
      </c>
      <c r="AC13" s="291">
        <v>3017</v>
      </c>
      <c r="AD13" s="376">
        <v>1</v>
      </c>
      <c r="AE13" s="376">
        <v>30</v>
      </c>
      <c r="AF13" s="291">
        <v>286</v>
      </c>
      <c r="AG13" s="291">
        <v>10371</v>
      </c>
      <c r="AH13" s="291">
        <v>63</v>
      </c>
      <c r="AI13" s="291">
        <v>1535</v>
      </c>
      <c r="AJ13" s="291">
        <v>59</v>
      </c>
      <c r="AK13" s="291">
        <v>1636</v>
      </c>
      <c r="AL13" s="291">
        <v>0</v>
      </c>
      <c r="AM13" s="291">
        <v>0</v>
      </c>
      <c r="AN13" s="291">
        <v>90</v>
      </c>
      <c r="AO13" s="291">
        <v>1965</v>
      </c>
      <c r="AP13" s="291">
        <v>77</v>
      </c>
      <c r="AQ13" s="291">
        <v>1515</v>
      </c>
      <c r="AR13" s="291">
        <v>145</v>
      </c>
      <c r="AS13" s="291">
        <v>176</v>
      </c>
    </row>
    <row r="14" spans="1:45" s="131" customFormat="1" ht="48" customHeight="1">
      <c r="A14" s="130" t="s">
        <v>374</v>
      </c>
      <c r="B14" s="291">
        <f>SUM(D14,F14,H14,J14,L14,N14,P14,R14,T14,V14,X14,Z14,AB14,AD14,AF14,AH14,AJ14,AL14,AN14)</f>
        <v>4236</v>
      </c>
      <c r="C14" s="291">
        <f t="shared" si="1"/>
        <v>73317</v>
      </c>
      <c r="D14" s="291">
        <v>104</v>
      </c>
      <c r="E14" s="291">
        <v>2902</v>
      </c>
      <c r="F14" s="291">
        <v>74</v>
      </c>
      <c r="G14" s="291">
        <v>1930</v>
      </c>
      <c r="H14" s="291">
        <v>23</v>
      </c>
      <c r="I14" s="291">
        <v>489</v>
      </c>
      <c r="J14" s="291">
        <v>2</v>
      </c>
      <c r="K14" s="291">
        <v>45</v>
      </c>
      <c r="L14" s="291">
        <v>2</v>
      </c>
      <c r="M14" s="291">
        <v>29</v>
      </c>
      <c r="N14" s="291">
        <v>95</v>
      </c>
      <c r="O14" s="291">
        <v>2572</v>
      </c>
      <c r="P14" s="291">
        <v>2</v>
      </c>
      <c r="Q14" s="291">
        <v>133</v>
      </c>
      <c r="R14" s="291">
        <v>79</v>
      </c>
      <c r="S14" s="291">
        <v>2334</v>
      </c>
      <c r="T14" s="291">
        <v>90</v>
      </c>
      <c r="U14" s="291">
        <v>2089</v>
      </c>
      <c r="V14" s="291">
        <v>66</v>
      </c>
      <c r="W14" s="291">
        <v>1298</v>
      </c>
      <c r="X14" s="291">
        <v>2973</v>
      </c>
      <c r="Y14" s="291">
        <v>41438</v>
      </c>
      <c r="Z14" s="291">
        <v>160</v>
      </c>
      <c r="AA14" s="291">
        <v>3815</v>
      </c>
      <c r="AB14" s="291">
        <v>81</v>
      </c>
      <c r="AC14" s="291">
        <v>1962</v>
      </c>
      <c r="AD14" s="291">
        <v>0</v>
      </c>
      <c r="AE14" s="291">
        <v>0</v>
      </c>
      <c r="AF14" s="291">
        <v>250</v>
      </c>
      <c r="AG14" s="291">
        <v>6500</v>
      </c>
      <c r="AH14" s="291">
        <v>78</v>
      </c>
      <c r="AI14" s="291">
        <v>2392</v>
      </c>
      <c r="AJ14" s="291">
        <v>65</v>
      </c>
      <c r="AK14" s="291">
        <v>1742</v>
      </c>
      <c r="AL14" s="291">
        <v>0</v>
      </c>
      <c r="AM14" s="291">
        <v>0</v>
      </c>
      <c r="AN14" s="291">
        <v>92</v>
      </c>
      <c r="AO14" s="291">
        <v>1647</v>
      </c>
      <c r="AP14" s="291">
        <v>85</v>
      </c>
      <c r="AQ14" s="291">
        <v>1693</v>
      </c>
      <c r="AR14" s="291">
        <v>121</v>
      </c>
      <c r="AS14" s="291">
        <v>173</v>
      </c>
    </row>
    <row r="15" spans="1:45" s="131" customFormat="1" ht="48" customHeight="1">
      <c r="A15" s="130" t="s">
        <v>375</v>
      </c>
      <c r="B15" s="291">
        <f t="shared" si="1"/>
        <v>4219</v>
      </c>
      <c r="C15" s="291">
        <f t="shared" si="1"/>
        <v>76276</v>
      </c>
      <c r="D15" s="291">
        <v>120</v>
      </c>
      <c r="E15" s="291">
        <v>5436</v>
      </c>
      <c r="F15" s="291">
        <v>71</v>
      </c>
      <c r="G15" s="291">
        <v>1830</v>
      </c>
      <c r="H15" s="291">
        <v>23</v>
      </c>
      <c r="I15" s="291">
        <v>427</v>
      </c>
      <c r="J15" s="291">
        <v>1</v>
      </c>
      <c r="K15" s="291">
        <v>100</v>
      </c>
      <c r="L15" s="291">
        <v>5</v>
      </c>
      <c r="M15" s="291">
        <v>134</v>
      </c>
      <c r="N15" s="291">
        <v>99</v>
      </c>
      <c r="O15" s="291">
        <v>2952</v>
      </c>
      <c r="P15" s="291">
        <v>2</v>
      </c>
      <c r="Q15" s="291">
        <v>40</v>
      </c>
      <c r="R15" s="291">
        <v>89</v>
      </c>
      <c r="S15" s="291">
        <v>2387</v>
      </c>
      <c r="T15" s="291">
        <v>106</v>
      </c>
      <c r="U15" s="291">
        <v>2521</v>
      </c>
      <c r="V15" s="291">
        <v>86</v>
      </c>
      <c r="W15" s="291">
        <v>1699</v>
      </c>
      <c r="X15" s="291">
        <v>2870</v>
      </c>
      <c r="Y15" s="291">
        <v>39283</v>
      </c>
      <c r="Z15" s="291">
        <v>167</v>
      </c>
      <c r="AA15" s="291">
        <v>3421</v>
      </c>
      <c r="AB15" s="291">
        <v>78</v>
      </c>
      <c r="AC15" s="291">
        <v>3028</v>
      </c>
      <c r="AD15" s="376">
        <v>4</v>
      </c>
      <c r="AE15" s="376">
        <v>98</v>
      </c>
      <c r="AF15" s="291">
        <v>274</v>
      </c>
      <c r="AG15" s="291">
        <v>6619</v>
      </c>
      <c r="AH15" s="291">
        <v>58</v>
      </c>
      <c r="AI15" s="291">
        <v>2316</v>
      </c>
      <c r="AJ15" s="291">
        <v>60</v>
      </c>
      <c r="AK15" s="291">
        <v>1753</v>
      </c>
      <c r="AL15" s="291">
        <v>1</v>
      </c>
      <c r="AM15" s="291">
        <v>40</v>
      </c>
      <c r="AN15" s="291">
        <v>105</v>
      </c>
      <c r="AO15" s="291">
        <v>2192</v>
      </c>
      <c r="AP15" s="291">
        <v>90</v>
      </c>
      <c r="AQ15" s="291">
        <v>1602</v>
      </c>
      <c r="AR15" s="291">
        <v>197</v>
      </c>
      <c r="AS15" s="291">
        <v>200</v>
      </c>
    </row>
    <row r="16" spans="1:45" s="131" customFormat="1" ht="48" customHeight="1">
      <c r="A16" s="130" t="s">
        <v>376</v>
      </c>
      <c r="B16" s="291">
        <f t="shared" si="1"/>
        <v>3372</v>
      </c>
      <c r="C16" s="291">
        <f t="shared" si="1"/>
        <v>60947</v>
      </c>
      <c r="D16" s="291">
        <v>87</v>
      </c>
      <c r="E16" s="291">
        <v>2937</v>
      </c>
      <c r="F16" s="291">
        <v>22</v>
      </c>
      <c r="G16" s="291">
        <v>414</v>
      </c>
      <c r="H16" s="291">
        <v>19</v>
      </c>
      <c r="I16" s="291">
        <v>348</v>
      </c>
      <c r="J16" s="291">
        <v>1</v>
      </c>
      <c r="K16" s="291">
        <v>13</v>
      </c>
      <c r="L16" s="291">
        <v>8</v>
      </c>
      <c r="M16" s="291">
        <v>246</v>
      </c>
      <c r="N16" s="291">
        <v>57</v>
      </c>
      <c r="O16" s="291">
        <v>1743</v>
      </c>
      <c r="P16" s="376">
        <v>2</v>
      </c>
      <c r="Q16" s="376">
        <v>39</v>
      </c>
      <c r="R16" s="291">
        <v>50</v>
      </c>
      <c r="S16" s="291">
        <v>1909</v>
      </c>
      <c r="T16" s="291">
        <v>59</v>
      </c>
      <c r="U16" s="291">
        <v>1457</v>
      </c>
      <c r="V16" s="291">
        <v>78</v>
      </c>
      <c r="W16" s="291">
        <v>2126</v>
      </c>
      <c r="X16" s="291">
        <v>2378</v>
      </c>
      <c r="Y16" s="291">
        <v>32301</v>
      </c>
      <c r="Z16" s="291">
        <v>193</v>
      </c>
      <c r="AA16" s="291">
        <v>3592</v>
      </c>
      <c r="AB16" s="291">
        <v>49</v>
      </c>
      <c r="AC16" s="291">
        <v>1186</v>
      </c>
      <c r="AD16" s="376">
        <v>7</v>
      </c>
      <c r="AE16" s="376">
        <v>252</v>
      </c>
      <c r="AF16" s="291">
        <v>159</v>
      </c>
      <c r="AG16" s="291">
        <v>4084</v>
      </c>
      <c r="AH16" s="291">
        <v>26</v>
      </c>
      <c r="AI16" s="291">
        <v>572</v>
      </c>
      <c r="AJ16" s="291">
        <v>88</v>
      </c>
      <c r="AK16" s="291">
        <v>2740</v>
      </c>
      <c r="AL16" s="291">
        <v>1</v>
      </c>
      <c r="AM16" s="291">
        <v>20</v>
      </c>
      <c r="AN16" s="291">
        <v>88</v>
      </c>
      <c r="AO16" s="291">
        <v>4968</v>
      </c>
      <c r="AP16" s="291">
        <v>64</v>
      </c>
      <c r="AQ16" s="291">
        <v>1205</v>
      </c>
      <c r="AR16" s="291">
        <v>250</v>
      </c>
      <c r="AS16" s="291">
        <v>168</v>
      </c>
    </row>
    <row r="17" spans="1:70" s="131" customFormat="1" ht="48" customHeight="1">
      <c r="A17" s="130" t="s">
        <v>377</v>
      </c>
      <c r="B17" s="291">
        <f t="shared" si="1"/>
        <v>4205</v>
      </c>
      <c r="C17" s="291">
        <f t="shared" si="1"/>
        <v>73675</v>
      </c>
      <c r="D17" s="291">
        <v>113</v>
      </c>
      <c r="E17" s="291">
        <v>3584</v>
      </c>
      <c r="F17" s="291">
        <v>47</v>
      </c>
      <c r="G17" s="291">
        <v>912</v>
      </c>
      <c r="H17" s="291">
        <v>26</v>
      </c>
      <c r="I17" s="291">
        <v>425</v>
      </c>
      <c r="J17" s="291">
        <v>2</v>
      </c>
      <c r="K17" s="291">
        <v>82</v>
      </c>
      <c r="L17" s="291">
        <v>4</v>
      </c>
      <c r="M17" s="291">
        <v>49</v>
      </c>
      <c r="N17" s="291">
        <v>87</v>
      </c>
      <c r="O17" s="291">
        <v>2479</v>
      </c>
      <c r="P17" s="376">
        <v>2</v>
      </c>
      <c r="Q17" s="376">
        <v>80</v>
      </c>
      <c r="R17" s="291">
        <v>87</v>
      </c>
      <c r="S17" s="291">
        <v>1969</v>
      </c>
      <c r="T17" s="291">
        <v>77</v>
      </c>
      <c r="U17" s="291">
        <v>1700</v>
      </c>
      <c r="V17" s="291">
        <v>121</v>
      </c>
      <c r="W17" s="291">
        <v>3193</v>
      </c>
      <c r="X17" s="291">
        <v>2823</v>
      </c>
      <c r="Y17" s="291">
        <v>39732</v>
      </c>
      <c r="Z17" s="291">
        <v>215</v>
      </c>
      <c r="AA17" s="291">
        <v>5018</v>
      </c>
      <c r="AB17" s="291">
        <v>86</v>
      </c>
      <c r="AC17" s="291">
        <v>2071</v>
      </c>
      <c r="AD17" s="376">
        <v>1</v>
      </c>
      <c r="AE17" s="376">
        <v>25</v>
      </c>
      <c r="AF17" s="291">
        <v>226</v>
      </c>
      <c r="AG17" s="291">
        <v>5445</v>
      </c>
      <c r="AH17" s="291">
        <v>50</v>
      </c>
      <c r="AI17" s="291">
        <v>1873</v>
      </c>
      <c r="AJ17" s="291">
        <v>65</v>
      </c>
      <c r="AK17" s="291">
        <v>2491</v>
      </c>
      <c r="AL17" s="291">
        <v>6</v>
      </c>
      <c r="AM17" s="291">
        <v>20</v>
      </c>
      <c r="AN17" s="291">
        <v>167</v>
      </c>
      <c r="AO17" s="291">
        <v>2527</v>
      </c>
      <c r="AP17" s="291">
        <v>89</v>
      </c>
      <c r="AQ17" s="291">
        <v>2016</v>
      </c>
      <c r="AR17" s="291">
        <v>98</v>
      </c>
      <c r="AS17" s="291">
        <v>148</v>
      </c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</row>
    <row r="18" spans="1:70" s="131" customFormat="1" ht="48" customHeight="1">
      <c r="A18" s="130" t="s">
        <v>454</v>
      </c>
      <c r="B18" s="291">
        <f t="shared" si="1"/>
        <v>4276</v>
      </c>
      <c r="C18" s="291">
        <f t="shared" si="1"/>
        <v>99713</v>
      </c>
      <c r="D18" s="291">
        <v>134</v>
      </c>
      <c r="E18" s="291">
        <v>6713</v>
      </c>
      <c r="F18" s="291">
        <v>61</v>
      </c>
      <c r="G18" s="291">
        <v>1427</v>
      </c>
      <c r="H18" s="291">
        <v>31</v>
      </c>
      <c r="I18" s="291">
        <v>502</v>
      </c>
      <c r="J18" s="291">
        <v>4</v>
      </c>
      <c r="K18" s="291">
        <v>90</v>
      </c>
      <c r="L18" s="291">
        <v>3</v>
      </c>
      <c r="M18" s="291">
        <v>39</v>
      </c>
      <c r="N18" s="291">
        <v>87</v>
      </c>
      <c r="O18" s="291">
        <v>2611</v>
      </c>
      <c r="P18" s="291">
        <v>7</v>
      </c>
      <c r="Q18" s="291">
        <v>184</v>
      </c>
      <c r="R18" s="291">
        <v>74</v>
      </c>
      <c r="S18" s="291">
        <v>1505</v>
      </c>
      <c r="T18" s="291">
        <v>84</v>
      </c>
      <c r="U18" s="291">
        <v>1777</v>
      </c>
      <c r="V18" s="291">
        <v>102</v>
      </c>
      <c r="W18" s="291">
        <v>2736</v>
      </c>
      <c r="X18" s="291">
        <v>2942</v>
      </c>
      <c r="Y18" s="291">
        <v>39984</v>
      </c>
      <c r="Z18" s="291">
        <v>147</v>
      </c>
      <c r="AA18" s="291">
        <v>4137</v>
      </c>
      <c r="AB18" s="291">
        <v>60</v>
      </c>
      <c r="AC18" s="291">
        <v>1415</v>
      </c>
      <c r="AD18" s="376">
        <v>2</v>
      </c>
      <c r="AE18" s="376">
        <v>61</v>
      </c>
      <c r="AF18" s="291">
        <v>249</v>
      </c>
      <c r="AG18" s="291">
        <v>6224</v>
      </c>
      <c r="AH18" s="291">
        <v>63</v>
      </c>
      <c r="AI18" s="291">
        <v>1788</v>
      </c>
      <c r="AJ18" s="291">
        <v>85</v>
      </c>
      <c r="AK18" s="291">
        <v>3198</v>
      </c>
      <c r="AL18" s="291">
        <v>40</v>
      </c>
      <c r="AM18" s="291">
        <v>22895</v>
      </c>
      <c r="AN18" s="291">
        <v>101</v>
      </c>
      <c r="AO18" s="291">
        <v>2427</v>
      </c>
      <c r="AP18" s="291">
        <v>85</v>
      </c>
      <c r="AQ18" s="291">
        <v>1386</v>
      </c>
      <c r="AR18" s="291">
        <v>120</v>
      </c>
      <c r="AS18" s="291">
        <v>174</v>
      </c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</row>
    <row r="19" spans="1:70" s="131" customFormat="1" ht="48" customHeight="1">
      <c r="A19" s="130" t="s">
        <v>378</v>
      </c>
      <c r="B19" s="291">
        <f t="shared" si="1"/>
        <v>4005</v>
      </c>
      <c r="C19" s="291">
        <f t="shared" si="1"/>
        <v>85015</v>
      </c>
      <c r="D19" s="291">
        <v>169</v>
      </c>
      <c r="E19" s="291">
        <v>18333</v>
      </c>
      <c r="F19" s="291">
        <v>47</v>
      </c>
      <c r="G19" s="291">
        <v>917</v>
      </c>
      <c r="H19" s="291">
        <v>30</v>
      </c>
      <c r="I19" s="291">
        <v>602</v>
      </c>
      <c r="J19" s="291">
        <v>3</v>
      </c>
      <c r="K19" s="291">
        <v>79</v>
      </c>
      <c r="L19" s="291">
        <v>4</v>
      </c>
      <c r="M19" s="291">
        <v>36</v>
      </c>
      <c r="N19" s="291">
        <v>82</v>
      </c>
      <c r="O19" s="291">
        <v>2524</v>
      </c>
      <c r="P19" s="376">
        <v>0</v>
      </c>
      <c r="Q19" s="376">
        <v>0</v>
      </c>
      <c r="R19" s="291">
        <v>94</v>
      </c>
      <c r="S19" s="291">
        <v>2549</v>
      </c>
      <c r="T19" s="291">
        <v>75</v>
      </c>
      <c r="U19" s="291">
        <v>1829</v>
      </c>
      <c r="V19" s="291">
        <v>53</v>
      </c>
      <c r="W19" s="291">
        <v>949</v>
      </c>
      <c r="X19" s="291">
        <v>2709</v>
      </c>
      <c r="Y19" s="291">
        <v>36490</v>
      </c>
      <c r="Z19" s="291">
        <v>151</v>
      </c>
      <c r="AA19" s="291">
        <v>3496</v>
      </c>
      <c r="AB19" s="291">
        <v>80</v>
      </c>
      <c r="AC19" s="291">
        <v>2235</v>
      </c>
      <c r="AD19" s="291">
        <v>22</v>
      </c>
      <c r="AE19" s="291">
        <v>80</v>
      </c>
      <c r="AF19" s="291">
        <v>203</v>
      </c>
      <c r="AG19" s="291">
        <v>5530</v>
      </c>
      <c r="AH19" s="291">
        <v>63</v>
      </c>
      <c r="AI19" s="291">
        <v>1702</v>
      </c>
      <c r="AJ19" s="291">
        <v>87</v>
      </c>
      <c r="AK19" s="291">
        <v>3441</v>
      </c>
      <c r="AL19" s="291">
        <v>2</v>
      </c>
      <c r="AM19" s="291">
        <v>90</v>
      </c>
      <c r="AN19" s="291">
        <v>131</v>
      </c>
      <c r="AO19" s="291">
        <v>4133</v>
      </c>
      <c r="AP19" s="291">
        <v>80</v>
      </c>
      <c r="AQ19" s="291">
        <v>1408</v>
      </c>
      <c r="AR19" s="291">
        <v>100</v>
      </c>
      <c r="AS19" s="291">
        <v>148</v>
      </c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</row>
    <row r="20" spans="1:70" s="131" customFormat="1" ht="48" customHeight="1">
      <c r="A20" s="130" t="s">
        <v>379</v>
      </c>
      <c r="B20" s="291">
        <f t="shared" si="1"/>
        <v>6500</v>
      </c>
      <c r="C20" s="291">
        <f t="shared" si="1"/>
        <v>64567</v>
      </c>
      <c r="D20" s="291">
        <v>119</v>
      </c>
      <c r="E20" s="291">
        <v>4295</v>
      </c>
      <c r="F20" s="291">
        <v>32</v>
      </c>
      <c r="G20" s="291">
        <v>593</v>
      </c>
      <c r="H20" s="291">
        <v>22</v>
      </c>
      <c r="I20" s="291">
        <v>479</v>
      </c>
      <c r="J20" s="291">
        <v>2</v>
      </c>
      <c r="K20" s="291">
        <v>71</v>
      </c>
      <c r="L20" s="376">
        <v>3</v>
      </c>
      <c r="M20" s="376">
        <v>26</v>
      </c>
      <c r="N20" s="291">
        <v>57</v>
      </c>
      <c r="O20" s="291">
        <v>1697</v>
      </c>
      <c r="P20" s="376">
        <v>1</v>
      </c>
      <c r="Q20" s="376">
        <v>10</v>
      </c>
      <c r="R20" s="291">
        <v>128</v>
      </c>
      <c r="S20" s="291">
        <v>4214</v>
      </c>
      <c r="T20" s="291">
        <v>105</v>
      </c>
      <c r="U20" s="291">
        <v>2456</v>
      </c>
      <c r="V20" s="291">
        <v>37</v>
      </c>
      <c r="W20" s="291">
        <v>690</v>
      </c>
      <c r="X20" s="291">
        <v>5334</v>
      </c>
      <c r="Y20" s="291">
        <v>34610</v>
      </c>
      <c r="Z20" s="291">
        <v>161</v>
      </c>
      <c r="AA20" s="291">
        <v>3191</v>
      </c>
      <c r="AB20" s="291">
        <v>55</v>
      </c>
      <c r="AC20" s="291">
        <v>1210</v>
      </c>
      <c r="AD20" s="291">
        <v>1</v>
      </c>
      <c r="AE20" s="291">
        <v>85</v>
      </c>
      <c r="AF20" s="291">
        <v>189</v>
      </c>
      <c r="AG20" s="291">
        <v>4823</v>
      </c>
      <c r="AH20" s="291">
        <v>60</v>
      </c>
      <c r="AI20" s="291">
        <v>2000</v>
      </c>
      <c r="AJ20" s="291">
        <v>66</v>
      </c>
      <c r="AK20" s="291">
        <v>2084</v>
      </c>
      <c r="AL20" s="291">
        <v>1</v>
      </c>
      <c r="AM20" s="291">
        <v>10</v>
      </c>
      <c r="AN20" s="291">
        <v>127</v>
      </c>
      <c r="AO20" s="291">
        <v>2023</v>
      </c>
      <c r="AP20" s="291">
        <v>74</v>
      </c>
      <c r="AQ20" s="291">
        <v>1159</v>
      </c>
      <c r="AR20" s="291">
        <v>100</v>
      </c>
      <c r="AS20" s="291">
        <v>133</v>
      </c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</row>
    <row r="21" spans="1:70" s="131" customFormat="1" ht="48" customHeight="1">
      <c r="A21" s="130" t="s">
        <v>519</v>
      </c>
      <c r="B21" s="291">
        <f t="shared" si="1"/>
        <v>3395</v>
      </c>
      <c r="C21" s="291">
        <f t="shared" si="1"/>
        <v>74182</v>
      </c>
      <c r="D21" s="291">
        <v>65</v>
      </c>
      <c r="E21" s="291">
        <v>1723</v>
      </c>
      <c r="F21" s="291">
        <v>39</v>
      </c>
      <c r="G21" s="291">
        <v>760</v>
      </c>
      <c r="H21" s="291">
        <v>19</v>
      </c>
      <c r="I21" s="291">
        <v>381</v>
      </c>
      <c r="J21" s="291">
        <v>3</v>
      </c>
      <c r="K21" s="291">
        <v>54</v>
      </c>
      <c r="L21" s="291">
        <v>3</v>
      </c>
      <c r="M21" s="291">
        <v>33</v>
      </c>
      <c r="N21" s="291">
        <v>47</v>
      </c>
      <c r="O21" s="291">
        <v>1418</v>
      </c>
      <c r="P21" s="376">
        <v>3</v>
      </c>
      <c r="Q21" s="376">
        <v>138</v>
      </c>
      <c r="R21" s="291">
        <v>98</v>
      </c>
      <c r="S21" s="291">
        <v>2595</v>
      </c>
      <c r="T21" s="291">
        <v>88</v>
      </c>
      <c r="U21" s="291">
        <v>1925</v>
      </c>
      <c r="V21" s="291">
        <v>45</v>
      </c>
      <c r="W21" s="291">
        <v>747</v>
      </c>
      <c r="X21" s="291">
        <v>2371</v>
      </c>
      <c r="Y21" s="291">
        <v>31771</v>
      </c>
      <c r="Z21" s="291">
        <v>162</v>
      </c>
      <c r="AA21" s="291">
        <v>4947</v>
      </c>
      <c r="AB21" s="291">
        <v>34</v>
      </c>
      <c r="AC21" s="291">
        <v>618</v>
      </c>
      <c r="AD21" s="291">
        <v>1</v>
      </c>
      <c r="AE21" s="291">
        <v>40</v>
      </c>
      <c r="AF21" s="291">
        <v>162</v>
      </c>
      <c r="AG21" s="291">
        <v>4058</v>
      </c>
      <c r="AH21" s="291">
        <v>63</v>
      </c>
      <c r="AI21" s="291">
        <v>1641</v>
      </c>
      <c r="AJ21" s="291">
        <v>55</v>
      </c>
      <c r="AK21" s="291">
        <v>2685</v>
      </c>
      <c r="AL21" s="291">
        <v>39</v>
      </c>
      <c r="AM21" s="291">
        <v>16902</v>
      </c>
      <c r="AN21" s="291">
        <v>98</v>
      </c>
      <c r="AO21" s="291">
        <v>1746</v>
      </c>
      <c r="AP21" s="291">
        <v>66</v>
      </c>
      <c r="AQ21" s="291">
        <v>962</v>
      </c>
      <c r="AR21" s="291">
        <v>91</v>
      </c>
      <c r="AS21" s="291">
        <v>124</v>
      </c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</row>
    <row r="22" spans="1:70" s="131" customFormat="1" ht="48" customHeight="1">
      <c r="A22" s="130" t="s">
        <v>455</v>
      </c>
      <c r="B22" s="291">
        <f t="shared" si="1"/>
        <v>3983</v>
      </c>
      <c r="C22" s="291">
        <f t="shared" si="1"/>
        <v>71256</v>
      </c>
      <c r="D22" s="291">
        <v>104</v>
      </c>
      <c r="E22" s="291">
        <v>3508</v>
      </c>
      <c r="F22" s="291">
        <v>56</v>
      </c>
      <c r="G22" s="291">
        <v>1462</v>
      </c>
      <c r="H22" s="291">
        <v>28</v>
      </c>
      <c r="I22" s="291">
        <v>733</v>
      </c>
      <c r="J22" s="291">
        <v>1</v>
      </c>
      <c r="K22" s="291">
        <v>3</v>
      </c>
      <c r="L22" s="291">
        <v>3</v>
      </c>
      <c r="M22" s="291">
        <v>41</v>
      </c>
      <c r="N22" s="291">
        <v>55</v>
      </c>
      <c r="O22" s="291">
        <v>1464</v>
      </c>
      <c r="P22" s="376">
        <v>5</v>
      </c>
      <c r="Q22" s="376">
        <v>98</v>
      </c>
      <c r="R22" s="291">
        <v>125</v>
      </c>
      <c r="S22" s="291">
        <v>3288</v>
      </c>
      <c r="T22" s="291">
        <v>139</v>
      </c>
      <c r="U22" s="291">
        <v>3162</v>
      </c>
      <c r="V22" s="291">
        <v>56</v>
      </c>
      <c r="W22" s="291">
        <v>960</v>
      </c>
      <c r="X22" s="291">
        <v>2703</v>
      </c>
      <c r="Y22" s="291">
        <v>37059</v>
      </c>
      <c r="Z22" s="291">
        <v>171</v>
      </c>
      <c r="AA22" s="291">
        <v>3276</v>
      </c>
      <c r="AB22" s="291">
        <v>67</v>
      </c>
      <c r="AC22" s="291">
        <v>1524</v>
      </c>
      <c r="AD22" s="291">
        <v>4</v>
      </c>
      <c r="AE22" s="291">
        <v>140</v>
      </c>
      <c r="AF22" s="291">
        <v>207</v>
      </c>
      <c r="AG22" s="291">
        <v>4771</v>
      </c>
      <c r="AH22" s="291">
        <v>93</v>
      </c>
      <c r="AI22" s="291">
        <v>3246</v>
      </c>
      <c r="AJ22" s="291">
        <v>54</v>
      </c>
      <c r="AK22" s="291">
        <v>1478</v>
      </c>
      <c r="AL22" s="291">
        <v>1</v>
      </c>
      <c r="AM22" s="291">
        <v>2706</v>
      </c>
      <c r="AN22" s="291">
        <v>111</v>
      </c>
      <c r="AO22" s="291">
        <v>2337</v>
      </c>
      <c r="AP22" s="291">
        <v>80</v>
      </c>
      <c r="AQ22" s="291">
        <v>1579</v>
      </c>
      <c r="AR22" s="291">
        <v>112</v>
      </c>
      <c r="AS22" s="291">
        <v>161</v>
      </c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</row>
    <row r="23" spans="1:70" s="131" customFormat="1" ht="48" customHeight="1">
      <c r="A23" s="130" t="s">
        <v>456</v>
      </c>
      <c r="B23" s="291">
        <f t="shared" si="1"/>
        <v>4455</v>
      </c>
      <c r="C23" s="291">
        <f t="shared" si="1"/>
        <v>75314</v>
      </c>
      <c r="D23" s="291">
        <v>76</v>
      </c>
      <c r="E23" s="291">
        <v>1796</v>
      </c>
      <c r="F23" s="291">
        <v>67</v>
      </c>
      <c r="G23" s="291">
        <v>1235</v>
      </c>
      <c r="H23" s="291">
        <v>39</v>
      </c>
      <c r="I23" s="291">
        <v>774</v>
      </c>
      <c r="J23" s="291">
        <v>1</v>
      </c>
      <c r="K23" s="291">
        <v>78</v>
      </c>
      <c r="L23" s="291">
        <v>2</v>
      </c>
      <c r="M23" s="291">
        <v>20</v>
      </c>
      <c r="N23" s="291">
        <v>68</v>
      </c>
      <c r="O23" s="291">
        <v>1850</v>
      </c>
      <c r="P23" s="291">
        <v>3</v>
      </c>
      <c r="Q23" s="291">
        <v>30</v>
      </c>
      <c r="R23" s="291">
        <v>201</v>
      </c>
      <c r="S23" s="291">
        <v>6803</v>
      </c>
      <c r="T23" s="291">
        <v>178</v>
      </c>
      <c r="U23" s="291">
        <v>5717</v>
      </c>
      <c r="V23" s="291">
        <v>85</v>
      </c>
      <c r="W23" s="291">
        <v>1942</v>
      </c>
      <c r="X23" s="291">
        <v>2768</v>
      </c>
      <c r="Y23" s="291">
        <v>36902</v>
      </c>
      <c r="Z23" s="291">
        <v>246</v>
      </c>
      <c r="AA23" s="291">
        <v>5093</v>
      </c>
      <c r="AB23" s="291">
        <v>137</v>
      </c>
      <c r="AC23" s="291">
        <v>2864</v>
      </c>
      <c r="AD23" s="376">
        <v>2</v>
      </c>
      <c r="AE23" s="376">
        <v>31</v>
      </c>
      <c r="AF23" s="291">
        <v>336</v>
      </c>
      <c r="AG23" s="291">
        <v>5927</v>
      </c>
      <c r="AH23" s="291">
        <v>34</v>
      </c>
      <c r="AI23" s="291">
        <v>857</v>
      </c>
      <c r="AJ23" s="291">
        <v>41</v>
      </c>
      <c r="AK23" s="291">
        <v>778</v>
      </c>
      <c r="AL23" s="291">
        <v>0</v>
      </c>
      <c r="AM23" s="291">
        <v>0</v>
      </c>
      <c r="AN23" s="291">
        <v>171</v>
      </c>
      <c r="AO23" s="291">
        <v>2617</v>
      </c>
      <c r="AP23" s="291">
        <v>67</v>
      </c>
      <c r="AQ23" s="291">
        <v>1081</v>
      </c>
      <c r="AR23" s="291">
        <v>177</v>
      </c>
      <c r="AS23" s="291">
        <v>146</v>
      </c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</row>
    <row r="24" spans="1:47" ht="7.5" customHeight="1" thickBot="1">
      <c r="A24" s="20"/>
      <c r="B24" s="151"/>
      <c r="C24" s="151"/>
      <c r="D24" s="151"/>
      <c r="E24" s="151"/>
      <c r="F24" s="151"/>
      <c r="G24" s="151"/>
      <c r="H24" s="151"/>
      <c r="I24" s="151"/>
      <c r="J24" s="151"/>
      <c r="K24" s="151" t="s">
        <v>502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"/>
      <c r="AU24" s="1"/>
    </row>
    <row r="25" spans="1:45" s="21" customFormat="1" ht="19.5" customHeight="1">
      <c r="A25" s="5" t="s">
        <v>435</v>
      </c>
      <c r="B25" s="156"/>
      <c r="C25" s="156"/>
      <c r="D25" s="156" t="s">
        <v>436</v>
      </c>
      <c r="E25" s="156"/>
      <c r="F25" s="156"/>
      <c r="G25" s="156"/>
      <c r="H25" s="156"/>
      <c r="I25" s="156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5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</row>
    <row r="26" spans="1:45" s="21" customFormat="1" ht="19.5" customHeight="1">
      <c r="A26" s="546" t="s">
        <v>335</v>
      </c>
      <c r="B26" s="546"/>
      <c r="C26" s="546"/>
      <c r="D26" s="546"/>
      <c r="E26" s="546"/>
      <c r="F26" s="546"/>
      <c r="G26" s="546"/>
      <c r="H26" s="546"/>
      <c r="I26" s="546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5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</row>
    <row r="27" spans="10:45" s="21" customFormat="1" ht="19.5" customHeight="1"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5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</row>
    <row r="28" spans="2:47" ht="19.5" customHeight="1"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90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"/>
      <c r="AU28" s="1"/>
    </row>
    <row r="29" spans="1:45" s="133" customFormat="1" ht="25.5">
      <c r="A29" s="547"/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</row>
    <row r="30" spans="2:46" ht="13.5"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69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</row>
    <row r="31" spans="2:46" ht="13.5"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69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</row>
    <row r="32" spans="2:46" ht="13.5"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69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</row>
    <row r="33" spans="2:46" ht="13.5"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69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</row>
    <row r="34" spans="2:46" ht="13.5"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69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</row>
    <row r="35" spans="2:46" ht="13.5"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69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</row>
    <row r="36" spans="2:46" ht="13.5"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69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</row>
    <row r="37" spans="2:46" ht="13.5"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69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</row>
    <row r="38" spans="2:46" ht="13.5"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69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</row>
    <row r="39" spans="2:46" ht="13.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69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</row>
    <row r="40" spans="2:46" ht="13.5"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69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</row>
    <row r="41" spans="2:46" ht="13.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69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</row>
    <row r="42" spans="2:46" ht="13.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69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</row>
    <row r="43" spans="2:46" ht="13.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69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</row>
    <row r="44" spans="2:46" ht="13.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69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</row>
    <row r="45" spans="2:46" ht="13.5"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69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</row>
    <row r="46" spans="2:46" ht="13.5"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69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</row>
    <row r="47" spans="2:46" ht="13.5"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69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</row>
    <row r="48" spans="2:46" ht="13.5"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69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</row>
    <row r="49" spans="2:46" ht="13.5"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69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</row>
    <row r="50" spans="2:46" ht="13.5"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69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</row>
    <row r="51" spans="2:46" ht="13.5"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69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</row>
    <row r="52" spans="2:46" ht="13.5"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69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</row>
    <row r="53" spans="2:46" ht="13.5"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69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</row>
    <row r="54" spans="2:46" ht="13.5"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69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</row>
    <row r="55" spans="2:46" ht="13.5"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</row>
    <row r="56" spans="2:46" ht="13.5"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</row>
  </sheetData>
  <sheetProtection/>
  <mergeCells count="27">
    <mergeCell ref="A1:U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N3:AO3"/>
    <mergeCell ref="R3:S3"/>
    <mergeCell ref="T3:U3"/>
    <mergeCell ref="V3:W3"/>
    <mergeCell ref="X3:Y3"/>
    <mergeCell ref="Z3:AA3"/>
    <mergeCell ref="AB3:AC3"/>
    <mergeCell ref="AP3:AQ3"/>
    <mergeCell ref="AR3:AR4"/>
    <mergeCell ref="AS3:AS4"/>
    <mergeCell ref="A26:I26"/>
    <mergeCell ref="A29:U29"/>
    <mergeCell ref="AD3:AE3"/>
    <mergeCell ref="AF3:AG3"/>
    <mergeCell ref="AH3:AI3"/>
    <mergeCell ref="AJ3:AK3"/>
    <mergeCell ref="AL3:AM3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3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3" width="9.00390625" style="182" customWidth="1"/>
    <col min="4" max="15" width="8.25390625" style="182" customWidth="1"/>
    <col min="16" max="25" width="8.25390625" style="1" customWidth="1"/>
    <col min="26" max="16384" width="9.00390625" style="1" customWidth="1"/>
  </cols>
  <sheetData>
    <row r="1" spans="1:15" s="248" customFormat="1" ht="24">
      <c r="A1" s="551" t="s">
        <v>333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3:15" s="5" customFormat="1" ht="9" customHeight="1"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7" customFormat="1" ht="18" customHeight="1" thickBot="1">
      <c r="A3" s="6"/>
      <c r="B3" s="6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552" t="s">
        <v>207</v>
      </c>
      <c r="O3" s="552"/>
    </row>
    <row r="4" spans="1:47" s="9" customFormat="1" ht="24" customHeight="1">
      <c r="A4" s="553" t="s">
        <v>157</v>
      </c>
      <c r="B4" s="555" t="s">
        <v>210</v>
      </c>
      <c r="C4" s="557" t="s">
        <v>209</v>
      </c>
      <c r="D4" s="510" t="s">
        <v>214</v>
      </c>
      <c r="E4" s="510"/>
      <c r="F4" s="510"/>
      <c r="G4" s="510"/>
      <c r="H4" s="510" t="s">
        <v>122</v>
      </c>
      <c r="I4" s="510"/>
      <c r="J4" s="510"/>
      <c r="K4" s="510"/>
      <c r="L4" s="507" t="s">
        <v>121</v>
      </c>
      <c r="M4" s="508"/>
      <c r="N4" s="508"/>
      <c r="O4" s="50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9" customFormat="1" ht="24" customHeight="1">
      <c r="A5" s="554"/>
      <c r="B5" s="556"/>
      <c r="C5" s="558"/>
      <c r="D5" s="204" t="s">
        <v>10</v>
      </c>
      <c r="E5" s="204" t="s">
        <v>211</v>
      </c>
      <c r="F5" s="204" t="s">
        <v>212</v>
      </c>
      <c r="G5" s="204" t="s">
        <v>213</v>
      </c>
      <c r="H5" s="204" t="s">
        <v>10</v>
      </c>
      <c r="I5" s="204" t="s">
        <v>211</v>
      </c>
      <c r="J5" s="204" t="s">
        <v>212</v>
      </c>
      <c r="K5" s="204" t="s">
        <v>213</v>
      </c>
      <c r="L5" s="204" t="s">
        <v>10</v>
      </c>
      <c r="M5" s="204" t="s">
        <v>211</v>
      </c>
      <c r="N5" s="204" t="s">
        <v>212</v>
      </c>
      <c r="O5" s="205" t="s">
        <v>213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9" customFormat="1" ht="6" customHeight="1">
      <c r="A6" s="10"/>
      <c r="B6" s="11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9" customFormat="1" ht="21" customHeight="1">
      <c r="A7" s="559" t="s">
        <v>201</v>
      </c>
      <c r="B7" s="11" t="s">
        <v>507</v>
      </c>
      <c r="C7" s="170">
        <v>100207</v>
      </c>
      <c r="D7" s="170">
        <v>3671</v>
      </c>
      <c r="E7" s="170">
        <v>2303</v>
      </c>
      <c r="F7" s="170">
        <v>267</v>
      </c>
      <c r="G7" s="170">
        <v>1101</v>
      </c>
      <c r="H7" s="170">
        <v>81438</v>
      </c>
      <c r="I7" s="170">
        <v>19694</v>
      </c>
      <c r="J7" s="170">
        <v>11518</v>
      </c>
      <c r="K7" s="170">
        <v>50226</v>
      </c>
      <c r="L7" s="170">
        <v>15098</v>
      </c>
      <c r="M7" s="170">
        <v>6361</v>
      </c>
      <c r="N7" s="170">
        <v>2287</v>
      </c>
      <c r="O7" s="170">
        <v>6450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9" customFormat="1" ht="21" customHeight="1">
      <c r="A8" s="559"/>
      <c r="B8" s="11">
        <v>26</v>
      </c>
      <c r="C8" s="170">
        <v>101741</v>
      </c>
      <c r="D8" s="170">
        <v>3758</v>
      </c>
      <c r="E8" s="170">
        <v>2335</v>
      </c>
      <c r="F8" s="170">
        <v>304</v>
      </c>
      <c r="G8" s="170">
        <v>1119</v>
      </c>
      <c r="H8" s="170">
        <v>81500</v>
      </c>
      <c r="I8" s="170">
        <v>22745</v>
      </c>
      <c r="J8" s="170">
        <v>10239</v>
      </c>
      <c r="K8" s="170">
        <v>48516</v>
      </c>
      <c r="L8" s="170">
        <v>16483</v>
      </c>
      <c r="M8" s="170">
        <v>6301</v>
      </c>
      <c r="N8" s="170">
        <v>3177</v>
      </c>
      <c r="O8" s="170">
        <v>7005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s="9" customFormat="1" ht="21" customHeight="1">
      <c r="A9" s="559"/>
      <c r="B9" s="11">
        <v>27</v>
      </c>
      <c r="C9" s="170">
        <v>116133</v>
      </c>
      <c r="D9" s="170">
        <v>5328</v>
      </c>
      <c r="E9" s="170">
        <v>3144</v>
      </c>
      <c r="F9" s="170">
        <v>495</v>
      </c>
      <c r="G9" s="170">
        <v>1689</v>
      </c>
      <c r="H9" s="170">
        <v>92711</v>
      </c>
      <c r="I9" s="170">
        <v>27942</v>
      </c>
      <c r="J9" s="170">
        <v>11825</v>
      </c>
      <c r="K9" s="170">
        <v>52944</v>
      </c>
      <c r="L9" s="170">
        <v>18094</v>
      </c>
      <c r="M9" s="170">
        <v>5677</v>
      </c>
      <c r="N9" s="170">
        <v>5376</v>
      </c>
      <c r="O9" s="170">
        <v>7041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s="9" customFormat="1" ht="21" customHeight="1">
      <c r="A10" s="559"/>
      <c r="B10" s="11">
        <v>28</v>
      </c>
      <c r="C10" s="170">
        <v>113418</v>
      </c>
      <c r="D10" s="170">
        <v>5194</v>
      </c>
      <c r="E10" s="170">
        <v>2726</v>
      </c>
      <c r="F10" s="170">
        <v>686</v>
      </c>
      <c r="G10" s="170">
        <v>1782</v>
      </c>
      <c r="H10" s="170">
        <v>91175</v>
      </c>
      <c r="I10" s="170">
        <v>29215</v>
      </c>
      <c r="J10" s="170">
        <v>12631</v>
      </c>
      <c r="K10" s="170">
        <v>49329</v>
      </c>
      <c r="L10" s="170">
        <v>17049</v>
      </c>
      <c r="M10" s="170">
        <v>6021</v>
      </c>
      <c r="N10" s="170">
        <v>4807</v>
      </c>
      <c r="O10" s="170">
        <v>6221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s="9" customFormat="1" ht="21" customHeight="1">
      <c r="A11" s="559"/>
      <c r="B11" s="384">
        <v>29</v>
      </c>
      <c r="C11" s="159">
        <f>C17+C23+C29+C35+C41</f>
        <v>108542</v>
      </c>
      <c r="D11" s="159">
        <f aca="true" t="shared" si="0" ref="D11:O11">D17+D23+D29+D35+D41</f>
        <v>5830</v>
      </c>
      <c r="E11" s="159">
        <f t="shared" si="0"/>
        <v>3090</v>
      </c>
      <c r="F11" s="159">
        <f t="shared" si="0"/>
        <v>482</v>
      </c>
      <c r="G11" s="159">
        <f t="shared" si="0"/>
        <v>2258</v>
      </c>
      <c r="H11" s="159">
        <f t="shared" si="0"/>
        <v>90406</v>
      </c>
      <c r="I11" s="159">
        <f>I17+I23+I29+I35+I41</f>
        <v>31001</v>
      </c>
      <c r="J11" s="159">
        <f t="shared" si="0"/>
        <v>10662</v>
      </c>
      <c r="K11" s="159">
        <f>K17+K23+K29+K35+K41</f>
        <v>48743</v>
      </c>
      <c r="L11" s="159">
        <f t="shared" si="0"/>
        <v>12306</v>
      </c>
      <c r="M11" s="159">
        <f t="shared" si="0"/>
        <v>5002</v>
      </c>
      <c r="N11" s="159">
        <f t="shared" si="0"/>
        <v>3831</v>
      </c>
      <c r="O11" s="159">
        <f t="shared" si="0"/>
        <v>3473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s="9" customFormat="1" ht="21" customHeight="1">
      <c r="A12" s="233"/>
      <c r="B12" s="11"/>
      <c r="C12" s="208"/>
      <c r="D12" s="208"/>
      <c r="E12" s="208"/>
      <c r="F12" s="208"/>
      <c r="G12" s="208"/>
      <c r="H12" s="208"/>
      <c r="I12" s="208"/>
      <c r="J12" s="208"/>
      <c r="K12" s="208"/>
      <c r="L12" s="207"/>
      <c r="M12" s="207"/>
      <c r="N12" s="207"/>
      <c r="O12" s="20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s="9" customFormat="1" ht="15" customHeight="1">
      <c r="A13" s="560" t="s">
        <v>216</v>
      </c>
      <c r="B13" s="11" t="s">
        <v>507</v>
      </c>
      <c r="C13" s="170">
        <v>30163</v>
      </c>
      <c r="D13" s="170">
        <v>1486</v>
      </c>
      <c r="E13" s="170">
        <v>630</v>
      </c>
      <c r="F13" s="170">
        <v>264</v>
      </c>
      <c r="G13" s="170">
        <v>592</v>
      </c>
      <c r="H13" s="170">
        <v>28658</v>
      </c>
      <c r="I13" s="170">
        <v>2817</v>
      </c>
      <c r="J13" s="170">
        <v>5895</v>
      </c>
      <c r="K13" s="170">
        <v>19946</v>
      </c>
      <c r="L13" s="170">
        <v>19</v>
      </c>
      <c r="M13" s="170">
        <v>9</v>
      </c>
      <c r="N13" s="170">
        <v>10</v>
      </c>
      <c r="O13" s="210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s="9" customFormat="1" ht="21" customHeight="1">
      <c r="A14" s="560"/>
      <c r="B14" s="11">
        <v>26</v>
      </c>
      <c r="C14" s="170">
        <v>28665</v>
      </c>
      <c r="D14" s="170">
        <v>1612</v>
      </c>
      <c r="E14" s="170">
        <v>632</v>
      </c>
      <c r="F14" s="170">
        <v>281</v>
      </c>
      <c r="G14" s="170">
        <v>699</v>
      </c>
      <c r="H14" s="170">
        <v>26063</v>
      </c>
      <c r="I14" s="170">
        <v>2750</v>
      </c>
      <c r="J14" s="170">
        <v>5497</v>
      </c>
      <c r="K14" s="170">
        <v>17816</v>
      </c>
      <c r="L14" s="170">
        <v>990</v>
      </c>
      <c r="M14" s="170">
        <v>43</v>
      </c>
      <c r="N14" s="170">
        <v>943</v>
      </c>
      <c r="O14" s="210">
        <v>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s="9" customFormat="1" ht="21" customHeight="1">
      <c r="A15" s="560"/>
      <c r="B15" s="11">
        <v>27</v>
      </c>
      <c r="C15" s="170">
        <v>36555</v>
      </c>
      <c r="D15" s="170">
        <v>2413</v>
      </c>
      <c r="E15" s="170">
        <v>930</v>
      </c>
      <c r="F15" s="170">
        <v>480</v>
      </c>
      <c r="G15" s="170">
        <v>1003</v>
      </c>
      <c r="H15" s="170">
        <v>30844</v>
      </c>
      <c r="I15" s="170">
        <v>3465</v>
      </c>
      <c r="J15" s="170">
        <v>6233</v>
      </c>
      <c r="K15" s="170">
        <v>21146</v>
      </c>
      <c r="L15" s="170">
        <v>3298</v>
      </c>
      <c r="M15" s="170">
        <v>153</v>
      </c>
      <c r="N15" s="170">
        <v>2853</v>
      </c>
      <c r="O15" s="210">
        <v>292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9" customFormat="1" ht="21" customHeight="1">
      <c r="A16" s="560"/>
      <c r="B16" s="11">
        <v>28</v>
      </c>
      <c r="C16" s="170">
        <v>34412</v>
      </c>
      <c r="D16" s="170">
        <v>2358</v>
      </c>
      <c r="E16" s="170">
        <v>624</v>
      </c>
      <c r="F16" s="170">
        <v>664</v>
      </c>
      <c r="G16" s="170">
        <v>1070</v>
      </c>
      <c r="H16" s="170">
        <v>28830</v>
      </c>
      <c r="I16" s="170">
        <v>3524</v>
      </c>
      <c r="J16" s="170">
        <v>5645</v>
      </c>
      <c r="K16" s="170">
        <v>19661</v>
      </c>
      <c r="L16" s="170">
        <v>3224</v>
      </c>
      <c r="M16" s="170">
        <v>176</v>
      </c>
      <c r="N16" s="170">
        <v>2714</v>
      </c>
      <c r="O16" s="210">
        <v>334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s="9" customFormat="1" ht="21" customHeight="1">
      <c r="A17" s="560"/>
      <c r="B17" s="11">
        <v>29</v>
      </c>
      <c r="C17" s="170">
        <f>SUM(D17,H17,L17)</f>
        <v>31651</v>
      </c>
      <c r="D17" s="170">
        <f>SUM(E17:G17)</f>
        <v>2176</v>
      </c>
      <c r="E17" s="170">
        <v>661</v>
      </c>
      <c r="F17" s="170">
        <v>449</v>
      </c>
      <c r="G17" s="170">
        <v>1066</v>
      </c>
      <c r="H17" s="170">
        <f>SUM(I17:K17)</f>
        <v>27184</v>
      </c>
      <c r="I17" s="170">
        <v>2995</v>
      </c>
      <c r="J17" s="170">
        <v>5150</v>
      </c>
      <c r="K17" s="170">
        <v>19039</v>
      </c>
      <c r="L17" s="170">
        <f>SUM(M17:O17)</f>
        <v>2291</v>
      </c>
      <c r="M17" s="170">
        <v>111</v>
      </c>
      <c r="N17" s="170">
        <v>1948</v>
      </c>
      <c r="O17" s="210">
        <v>232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9" customFormat="1" ht="21" customHeight="1">
      <c r="A18" s="289"/>
      <c r="B18" s="11"/>
      <c r="C18" s="170" t="s">
        <v>529</v>
      </c>
      <c r="D18" s="170" t="s">
        <v>529</v>
      </c>
      <c r="E18" s="170"/>
      <c r="F18" s="170"/>
      <c r="G18" s="170"/>
      <c r="H18" s="170" t="s">
        <v>529</v>
      </c>
      <c r="I18" s="170"/>
      <c r="J18" s="170"/>
      <c r="K18" s="170"/>
      <c r="L18" s="202" t="s">
        <v>529</v>
      </c>
      <c r="M18" s="202"/>
      <c r="N18" s="202"/>
      <c r="O18" s="202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9" customFormat="1" ht="15" customHeight="1">
      <c r="A19" s="560" t="s">
        <v>412</v>
      </c>
      <c r="B19" s="11" t="s">
        <v>507</v>
      </c>
      <c r="C19" s="170">
        <v>20507</v>
      </c>
      <c r="D19" s="170">
        <v>631</v>
      </c>
      <c r="E19" s="170">
        <v>447</v>
      </c>
      <c r="F19" s="210">
        <v>0</v>
      </c>
      <c r="G19" s="209">
        <v>184</v>
      </c>
      <c r="H19" s="170">
        <v>17158</v>
      </c>
      <c r="I19" s="170">
        <v>5495</v>
      </c>
      <c r="J19" s="170">
        <v>2295</v>
      </c>
      <c r="K19" s="170">
        <v>9368</v>
      </c>
      <c r="L19" s="170">
        <v>2718</v>
      </c>
      <c r="M19" s="170">
        <v>1962</v>
      </c>
      <c r="N19" s="170">
        <v>380</v>
      </c>
      <c r="O19" s="170">
        <v>376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s="9" customFormat="1" ht="21" customHeight="1">
      <c r="A20" s="560"/>
      <c r="B20" s="11">
        <v>26</v>
      </c>
      <c r="C20" s="170">
        <v>24200</v>
      </c>
      <c r="D20" s="170">
        <v>541</v>
      </c>
      <c r="E20" s="170">
        <v>464</v>
      </c>
      <c r="F20" s="210">
        <v>3</v>
      </c>
      <c r="G20" s="209">
        <v>74</v>
      </c>
      <c r="H20" s="170">
        <v>21133</v>
      </c>
      <c r="I20" s="170">
        <v>8678</v>
      </c>
      <c r="J20" s="170">
        <v>2172</v>
      </c>
      <c r="K20" s="170">
        <v>10283</v>
      </c>
      <c r="L20" s="170">
        <v>2526</v>
      </c>
      <c r="M20" s="170">
        <v>2100</v>
      </c>
      <c r="N20" s="170">
        <v>168</v>
      </c>
      <c r="O20" s="170">
        <v>258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s="9" customFormat="1" ht="21" customHeight="1">
      <c r="A21" s="560"/>
      <c r="B21" s="11">
        <v>27</v>
      </c>
      <c r="C21" s="170">
        <v>25749</v>
      </c>
      <c r="D21" s="170">
        <v>572</v>
      </c>
      <c r="E21" s="170">
        <v>488</v>
      </c>
      <c r="F21" s="210">
        <v>4</v>
      </c>
      <c r="G21" s="170">
        <v>80</v>
      </c>
      <c r="H21" s="170">
        <v>22661</v>
      </c>
      <c r="I21" s="170">
        <v>9753</v>
      </c>
      <c r="J21" s="170">
        <v>2459</v>
      </c>
      <c r="K21" s="170">
        <v>10449</v>
      </c>
      <c r="L21" s="170">
        <v>2516</v>
      </c>
      <c r="M21" s="170">
        <v>2041</v>
      </c>
      <c r="N21" s="170">
        <v>309</v>
      </c>
      <c r="O21" s="210">
        <v>166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s="9" customFormat="1" ht="21" customHeight="1">
      <c r="A22" s="560"/>
      <c r="B22" s="11">
        <v>28</v>
      </c>
      <c r="C22" s="170">
        <v>25377</v>
      </c>
      <c r="D22" s="170">
        <v>483</v>
      </c>
      <c r="E22" s="170">
        <v>392</v>
      </c>
      <c r="F22" s="210">
        <v>5</v>
      </c>
      <c r="G22" s="170">
        <v>86</v>
      </c>
      <c r="H22" s="170">
        <v>21803</v>
      </c>
      <c r="I22" s="170">
        <v>9653</v>
      </c>
      <c r="J22" s="170">
        <v>2207</v>
      </c>
      <c r="K22" s="170">
        <v>9943</v>
      </c>
      <c r="L22" s="170">
        <v>3091</v>
      </c>
      <c r="M22" s="170">
        <v>2597</v>
      </c>
      <c r="N22" s="170">
        <v>389</v>
      </c>
      <c r="O22" s="210">
        <v>105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s="9" customFormat="1" ht="21" customHeight="1">
      <c r="A23" s="560"/>
      <c r="B23" s="11">
        <v>29</v>
      </c>
      <c r="C23" s="170">
        <f>SUM(D23,H23,L23)</f>
        <v>24923</v>
      </c>
      <c r="D23" s="170">
        <f>SUM(E23:G23)</f>
        <v>504</v>
      </c>
      <c r="E23" s="170">
        <v>383</v>
      </c>
      <c r="F23" s="210">
        <v>4</v>
      </c>
      <c r="G23" s="170">
        <v>117</v>
      </c>
      <c r="H23" s="170">
        <f>SUM(I23:K23)</f>
        <v>21408</v>
      </c>
      <c r="I23" s="170">
        <v>9856</v>
      </c>
      <c r="J23" s="170">
        <v>2010</v>
      </c>
      <c r="K23" s="170">
        <v>9542</v>
      </c>
      <c r="L23" s="170">
        <f>SUM(M23:O23)</f>
        <v>3011</v>
      </c>
      <c r="M23" s="170">
        <v>2046</v>
      </c>
      <c r="N23" s="170">
        <v>778</v>
      </c>
      <c r="O23" s="210">
        <v>187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s="9" customFormat="1" ht="21" customHeight="1">
      <c r="A24" s="12"/>
      <c r="B24" s="11"/>
      <c r="C24" s="170" t="s">
        <v>529</v>
      </c>
      <c r="D24" s="170" t="s">
        <v>529</v>
      </c>
      <c r="E24" s="170"/>
      <c r="F24" s="170"/>
      <c r="G24" s="170"/>
      <c r="H24" s="170" t="s">
        <v>529</v>
      </c>
      <c r="I24" s="170"/>
      <c r="J24" s="170"/>
      <c r="K24" s="170"/>
      <c r="L24" s="202" t="s">
        <v>529</v>
      </c>
      <c r="M24" s="202"/>
      <c r="N24" s="202"/>
      <c r="O24" s="202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s="9" customFormat="1" ht="15" customHeight="1">
      <c r="A25" s="561" t="s">
        <v>413</v>
      </c>
      <c r="B25" s="11" t="s">
        <v>507</v>
      </c>
      <c r="C25" s="170">
        <v>23200</v>
      </c>
      <c r="D25" s="170">
        <v>564</v>
      </c>
      <c r="E25" s="170">
        <v>429</v>
      </c>
      <c r="F25" s="210">
        <v>0</v>
      </c>
      <c r="G25" s="210">
        <v>135</v>
      </c>
      <c r="H25" s="170">
        <v>14866</v>
      </c>
      <c r="I25" s="170">
        <v>3615</v>
      </c>
      <c r="J25" s="170">
        <v>1376</v>
      </c>
      <c r="K25" s="170">
        <v>9875</v>
      </c>
      <c r="L25" s="170">
        <v>7770</v>
      </c>
      <c r="M25" s="170">
        <v>2339</v>
      </c>
      <c r="N25" s="170">
        <v>1557</v>
      </c>
      <c r="O25" s="170">
        <v>3874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s="9" customFormat="1" ht="21" customHeight="1">
      <c r="A26" s="561"/>
      <c r="B26" s="11">
        <v>26</v>
      </c>
      <c r="C26" s="170">
        <v>23282</v>
      </c>
      <c r="D26" s="170">
        <v>585</v>
      </c>
      <c r="E26" s="170">
        <v>435</v>
      </c>
      <c r="F26" s="210">
        <v>8</v>
      </c>
      <c r="G26" s="210">
        <v>142</v>
      </c>
      <c r="H26" s="170">
        <v>14671</v>
      </c>
      <c r="I26" s="170">
        <v>4229</v>
      </c>
      <c r="J26" s="170">
        <v>671</v>
      </c>
      <c r="K26" s="170">
        <v>9771</v>
      </c>
      <c r="L26" s="170">
        <v>8026</v>
      </c>
      <c r="M26" s="170">
        <v>2236</v>
      </c>
      <c r="N26" s="170">
        <v>1725</v>
      </c>
      <c r="O26" s="170">
        <v>4065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9" customFormat="1" ht="21" customHeight="1">
      <c r="A27" s="561"/>
      <c r="B27" s="11">
        <v>27</v>
      </c>
      <c r="C27" s="170">
        <v>24132</v>
      </c>
      <c r="D27" s="170">
        <v>916</v>
      </c>
      <c r="E27" s="170">
        <v>657</v>
      </c>
      <c r="F27" s="210">
        <v>8</v>
      </c>
      <c r="G27" s="210">
        <v>251</v>
      </c>
      <c r="H27" s="170">
        <v>15119</v>
      </c>
      <c r="I27" s="170">
        <v>4177</v>
      </c>
      <c r="J27" s="170">
        <v>794</v>
      </c>
      <c r="K27" s="170">
        <v>10148</v>
      </c>
      <c r="L27" s="170">
        <v>8097</v>
      </c>
      <c r="M27" s="170">
        <v>2282</v>
      </c>
      <c r="N27" s="170">
        <v>2021</v>
      </c>
      <c r="O27" s="210">
        <v>3794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9" customFormat="1" ht="21" customHeight="1">
      <c r="A28" s="561"/>
      <c r="B28" s="11">
        <v>28</v>
      </c>
      <c r="C28" s="170">
        <v>22413</v>
      </c>
      <c r="D28" s="170">
        <v>806</v>
      </c>
      <c r="E28" s="170">
        <v>576</v>
      </c>
      <c r="F28" s="210">
        <v>8</v>
      </c>
      <c r="G28" s="210">
        <v>222</v>
      </c>
      <c r="H28" s="170">
        <v>15187</v>
      </c>
      <c r="I28" s="170">
        <v>4025</v>
      </c>
      <c r="J28" s="170">
        <v>1811</v>
      </c>
      <c r="K28" s="170">
        <v>9351</v>
      </c>
      <c r="L28" s="170">
        <v>6420</v>
      </c>
      <c r="M28" s="170">
        <v>1605</v>
      </c>
      <c r="N28" s="170">
        <v>1456</v>
      </c>
      <c r="O28" s="210">
        <v>3359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9" customFormat="1" ht="21" customHeight="1">
      <c r="A29" s="561"/>
      <c r="B29" s="11">
        <v>29</v>
      </c>
      <c r="C29" s="170">
        <f>SUM(D29,H29,L29)</f>
        <v>17763</v>
      </c>
      <c r="D29" s="170">
        <f>SUM(E29:G29)</f>
        <v>1077</v>
      </c>
      <c r="E29" s="170">
        <v>742</v>
      </c>
      <c r="F29" s="210">
        <v>5</v>
      </c>
      <c r="G29" s="210">
        <v>330</v>
      </c>
      <c r="H29" s="170">
        <f>SUM(I29:K29)</f>
        <v>13690</v>
      </c>
      <c r="I29" s="170">
        <v>4185</v>
      </c>
      <c r="J29" s="170">
        <v>1304</v>
      </c>
      <c r="K29" s="170">
        <v>8201</v>
      </c>
      <c r="L29" s="170">
        <f>SUM(M29:O29)</f>
        <v>2996</v>
      </c>
      <c r="M29" s="170">
        <v>867</v>
      </c>
      <c r="N29" s="170">
        <v>909</v>
      </c>
      <c r="O29" s="210">
        <v>1220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9" customFormat="1" ht="21" customHeight="1">
      <c r="A30" s="12"/>
      <c r="B30" s="11"/>
      <c r="C30" s="170" t="s">
        <v>529</v>
      </c>
      <c r="D30" s="170" t="s">
        <v>529</v>
      </c>
      <c r="E30" s="170"/>
      <c r="F30" s="170"/>
      <c r="G30" s="170"/>
      <c r="H30" s="170" t="s">
        <v>529</v>
      </c>
      <c r="I30" s="170"/>
      <c r="J30" s="170"/>
      <c r="K30" s="170"/>
      <c r="L30" s="202" t="s">
        <v>529</v>
      </c>
      <c r="M30" s="202"/>
      <c r="N30" s="202"/>
      <c r="O30" s="20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9" customFormat="1" ht="15" customHeight="1">
      <c r="A31" s="560" t="s">
        <v>215</v>
      </c>
      <c r="B31" s="11" t="s">
        <v>507</v>
      </c>
      <c r="C31" s="170">
        <v>14202</v>
      </c>
      <c r="D31" s="170">
        <v>414</v>
      </c>
      <c r="E31" s="170">
        <v>351</v>
      </c>
      <c r="F31" s="210">
        <v>2</v>
      </c>
      <c r="G31" s="170">
        <v>61</v>
      </c>
      <c r="H31" s="170">
        <v>10675</v>
      </c>
      <c r="I31" s="170">
        <v>4284</v>
      </c>
      <c r="J31" s="170">
        <v>867</v>
      </c>
      <c r="K31" s="170">
        <v>5524</v>
      </c>
      <c r="L31" s="170">
        <v>3113</v>
      </c>
      <c r="M31" s="170">
        <v>1516</v>
      </c>
      <c r="N31" s="170">
        <v>218</v>
      </c>
      <c r="O31" s="170">
        <v>1379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9" customFormat="1" ht="21" customHeight="1">
      <c r="A32" s="560"/>
      <c r="B32" s="11">
        <v>26</v>
      </c>
      <c r="C32" s="170">
        <v>14238</v>
      </c>
      <c r="D32" s="170">
        <v>408</v>
      </c>
      <c r="E32" s="170">
        <v>331</v>
      </c>
      <c r="F32" s="210">
        <v>7</v>
      </c>
      <c r="G32" s="170">
        <v>70</v>
      </c>
      <c r="H32" s="170">
        <v>10393</v>
      </c>
      <c r="I32" s="170">
        <v>3837</v>
      </c>
      <c r="J32" s="170">
        <v>980</v>
      </c>
      <c r="K32" s="170">
        <v>5576</v>
      </c>
      <c r="L32" s="170">
        <v>3437</v>
      </c>
      <c r="M32" s="170">
        <v>1659</v>
      </c>
      <c r="N32" s="170">
        <v>66</v>
      </c>
      <c r="O32" s="170">
        <v>1712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9" customFormat="1" ht="21" customHeight="1">
      <c r="A33" s="560"/>
      <c r="B33" s="11">
        <v>27</v>
      </c>
      <c r="C33" s="170">
        <v>14539</v>
      </c>
      <c r="D33" s="170">
        <v>550</v>
      </c>
      <c r="E33" s="170">
        <v>443</v>
      </c>
      <c r="F33" s="170">
        <v>0</v>
      </c>
      <c r="G33" s="170">
        <v>107</v>
      </c>
      <c r="H33" s="170">
        <v>11280</v>
      </c>
      <c r="I33" s="170">
        <v>4785</v>
      </c>
      <c r="J33" s="170">
        <v>1182</v>
      </c>
      <c r="K33" s="170">
        <v>5313</v>
      </c>
      <c r="L33" s="170">
        <v>2709</v>
      </c>
      <c r="M33" s="170">
        <v>1053</v>
      </c>
      <c r="N33" s="170">
        <v>124</v>
      </c>
      <c r="O33" s="210">
        <v>1532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9" customFormat="1" ht="21" customHeight="1">
      <c r="A34" s="560"/>
      <c r="B34" s="11">
        <v>28</v>
      </c>
      <c r="C34" s="170">
        <v>15403</v>
      </c>
      <c r="D34" s="170">
        <v>591</v>
      </c>
      <c r="E34" s="170">
        <v>496</v>
      </c>
      <c r="F34" s="170">
        <v>0</v>
      </c>
      <c r="G34" s="170">
        <v>95</v>
      </c>
      <c r="H34" s="170">
        <v>11926</v>
      </c>
      <c r="I34" s="170">
        <v>5214</v>
      </c>
      <c r="J34" s="170">
        <v>1554</v>
      </c>
      <c r="K34" s="170">
        <v>5158</v>
      </c>
      <c r="L34" s="170">
        <v>2886</v>
      </c>
      <c r="M34" s="170">
        <v>1460</v>
      </c>
      <c r="N34" s="170">
        <v>172</v>
      </c>
      <c r="O34" s="210">
        <v>1254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9" customFormat="1" ht="21" customHeight="1">
      <c r="A35" s="560"/>
      <c r="B35" s="11">
        <v>29</v>
      </c>
      <c r="C35" s="170">
        <f>SUM(D35,H35,L35)</f>
        <v>17171</v>
      </c>
      <c r="D35" s="170">
        <f>SUM(E35:G35)</f>
        <v>1132</v>
      </c>
      <c r="E35" s="170">
        <v>686</v>
      </c>
      <c r="F35" s="210">
        <v>7</v>
      </c>
      <c r="G35" s="170">
        <v>439</v>
      </c>
      <c r="H35" s="170">
        <f>SUM(I35:K35)</f>
        <v>13082</v>
      </c>
      <c r="I35" s="170">
        <v>6158</v>
      </c>
      <c r="J35" s="170">
        <v>1202</v>
      </c>
      <c r="K35" s="170">
        <v>5722</v>
      </c>
      <c r="L35" s="170">
        <f>SUM(M35:O35)</f>
        <v>2957</v>
      </c>
      <c r="M35" s="170">
        <v>1865</v>
      </c>
      <c r="N35" s="170">
        <v>115</v>
      </c>
      <c r="O35" s="210">
        <v>977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9" customFormat="1" ht="21" customHeight="1">
      <c r="A36" s="12"/>
      <c r="B36" s="11"/>
      <c r="C36" s="170" t="s">
        <v>529</v>
      </c>
      <c r="D36" s="170" t="s">
        <v>529</v>
      </c>
      <c r="E36" s="170"/>
      <c r="F36" s="170"/>
      <c r="G36" s="170"/>
      <c r="H36" s="170" t="s">
        <v>529</v>
      </c>
      <c r="I36" s="170"/>
      <c r="J36" s="170"/>
      <c r="K36" s="170"/>
      <c r="L36" s="202" t="s">
        <v>529</v>
      </c>
      <c r="M36" s="202"/>
      <c r="N36" s="202"/>
      <c r="O36" s="20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9" customFormat="1" ht="15" customHeight="1">
      <c r="A37" s="562" t="s">
        <v>208</v>
      </c>
      <c r="B37" s="11" t="s">
        <v>507</v>
      </c>
      <c r="C37" s="170">
        <v>12135</v>
      </c>
      <c r="D37" s="170">
        <v>576</v>
      </c>
      <c r="E37" s="170">
        <v>446</v>
      </c>
      <c r="F37" s="210">
        <v>1</v>
      </c>
      <c r="G37" s="210">
        <v>129</v>
      </c>
      <c r="H37" s="170">
        <v>10081</v>
      </c>
      <c r="I37" s="170">
        <v>3483</v>
      </c>
      <c r="J37" s="170">
        <v>1085</v>
      </c>
      <c r="K37" s="170">
        <v>5513</v>
      </c>
      <c r="L37" s="170">
        <v>1478</v>
      </c>
      <c r="M37" s="170">
        <v>535</v>
      </c>
      <c r="N37" s="170">
        <v>122</v>
      </c>
      <c r="O37" s="170">
        <v>821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9" customFormat="1" ht="21" customHeight="1">
      <c r="A38" s="562"/>
      <c r="B38" s="11">
        <v>26</v>
      </c>
      <c r="C38" s="170">
        <v>11356</v>
      </c>
      <c r="D38" s="170">
        <v>612</v>
      </c>
      <c r="E38" s="170">
        <v>473</v>
      </c>
      <c r="F38" s="210">
        <v>5</v>
      </c>
      <c r="G38" s="210">
        <v>134</v>
      </c>
      <c r="H38" s="170">
        <v>9240</v>
      </c>
      <c r="I38" s="170">
        <v>3251</v>
      </c>
      <c r="J38" s="170">
        <v>919</v>
      </c>
      <c r="K38" s="170">
        <v>5070</v>
      </c>
      <c r="L38" s="170">
        <v>1504</v>
      </c>
      <c r="M38" s="170">
        <v>263</v>
      </c>
      <c r="N38" s="170">
        <v>275</v>
      </c>
      <c r="O38" s="170">
        <v>966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9" customFormat="1" ht="21" customHeight="1">
      <c r="A39" s="562"/>
      <c r="B39" s="11">
        <v>27</v>
      </c>
      <c r="C39" s="170">
        <v>15158</v>
      </c>
      <c r="D39" s="170">
        <v>877</v>
      </c>
      <c r="E39" s="170">
        <v>626</v>
      </c>
      <c r="F39" s="210">
        <v>3</v>
      </c>
      <c r="G39" s="210">
        <v>248</v>
      </c>
      <c r="H39" s="170">
        <v>12807</v>
      </c>
      <c r="I39" s="170">
        <v>5762</v>
      </c>
      <c r="J39" s="170">
        <v>1157</v>
      </c>
      <c r="K39" s="170">
        <v>5888</v>
      </c>
      <c r="L39" s="170">
        <v>1474</v>
      </c>
      <c r="M39" s="170">
        <v>148</v>
      </c>
      <c r="N39" s="170">
        <v>69</v>
      </c>
      <c r="O39" s="210">
        <v>1257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9" customFormat="1" ht="21" customHeight="1">
      <c r="A40" s="562"/>
      <c r="B40" s="11">
        <v>28</v>
      </c>
      <c r="C40" s="170">
        <v>15813</v>
      </c>
      <c r="D40" s="170">
        <v>956</v>
      </c>
      <c r="E40" s="170">
        <v>638</v>
      </c>
      <c r="F40" s="210">
        <v>9</v>
      </c>
      <c r="G40" s="210">
        <v>309</v>
      </c>
      <c r="H40" s="170">
        <v>13429</v>
      </c>
      <c r="I40" s="170">
        <v>6799</v>
      </c>
      <c r="J40" s="170">
        <v>1414</v>
      </c>
      <c r="K40" s="170">
        <v>5216</v>
      </c>
      <c r="L40" s="170">
        <v>1428</v>
      </c>
      <c r="M40" s="170">
        <v>183</v>
      </c>
      <c r="N40" s="170">
        <v>76</v>
      </c>
      <c r="O40" s="210">
        <v>1169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9" customFormat="1" ht="21" customHeight="1">
      <c r="A41" s="562"/>
      <c r="B41" s="11">
        <v>29</v>
      </c>
      <c r="C41" s="170">
        <f>SUM(D41,H41,L41)</f>
        <v>17034</v>
      </c>
      <c r="D41" s="170">
        <f>SUM(E41:G41)</f>
        <v>941</v>
      </c>
      <c r="E41" s="170">
        <v>618</v>
      </c>
      <c r="F41" s="210">
        <v>17</v>
      </c>
      <c r="G41" s="210">
        <v>306</v>
      </c>
      <c r="H41" s="170">
        <f>SUM(I41:K41)</f>
        <v>15042</v>
      </c>
      <c r="I41" s="170">
        <v>7807</v>
      </c>
      <c r="J41" s="170">
        <v>996</v>
      </c>
      <c r="K41" s="170">
        <v>6239</v>
      </c>
      <c r="L41" s="170">
        <f>SUM(M41:O41)</f>
        <v>1051</v>
      </c>
      <c r="M41" s="170">
        <v>113</v>
      </c>
      <c r="N41" s="170">
        <v>81</v>
      </c>
      <c r="O41" s="210">
        <v>857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9" customFormat="1" ht="21" customHeight="1" thickBot="1">
      <c r="A42" s="13"/>
      <c r="B42" s="14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9" customFormat="1" ht="6" customHeight="1">
      <c r="A43" s="7"/>
      <c r="B43" s="7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7" customFormat="1" ht="18.75" customHeight="1">
      <c r="A44" s="9" t="s">
        <v>491</v>
      </c>
      <c r="B44" s="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3:47" s="9" customFormat="1" ht="14.25"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3:47" s="9" customFormat="1" ht="14.25">
      <c r="C46" s="170"/>
      <c r="D46" s="170"/>
      <c r="E46" s="170"/>
      <c r="F46" s="170"/>
      <c r="G46" s="170"/>
      <c r="H46" s="202"/>
      <c r="I46" s="170"/>
      <c r="J46" s="170"/>
      <c r="K46" s="170"/>
      <c r="L46" s="170"/>
      <c r="M46" s="170"/>
      <c r="N46" s="170"/>
      <c r="O46" s="17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3:47" s="9" customFormat="1" ht="14.25"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3:47" s="9" customFormat="1" ht="14.25"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3:47" s="9" customFormat="1" ht="14.25"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3:47" s="9" customFormat="1" ht="14.25"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3:47" s="9" customFormat="1" ht="14.25"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3:47" s="9" customFormat="1" ht="14.25"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3:47" s="9" customFormat="1" ht="14.25"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3:47" s="9" customFormat="1" ht="14.25"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3:47" s="9" customFormat="1" ht="14.25"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3:47" s="9" customFormat="1" ht="14.25"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3:47" s="9" customFormat="1" ht="14.25"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3:47" s="9" customFormat="1" ht="14.25"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3:47" s="9" customFormat="1" ht="14.25"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3:47" s="9" customFormat="1" ht="14.25"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3:47" s="9" customFormat="1" ht="14.25"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3:47" s="9" customFormat="1" ht="14.25"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3:47" s="9" customFormat="1" ht="14.25"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3:47" s="9" customFormat="1" ht="14.25"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3:47" s="9" customFormat="1" ht="14.25"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3:47" s="9" customFormat="1" ht="14.25"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3:47" s="9" customFormat="1" ht="14.25"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3:47" s="9" customFormat="1" ht="14.25"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3:15" s="9" customFormat="1" ht="14.25"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3:15" s="9" customFormat="1" ht="14.25"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3:15" s="9" customFormat="1" ht="14.25"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3:15" s="9" customFormat="1" ht="14.25"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3:15" s="9" customFormat="1" ht="14.25"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3:15" s="9" customFormat="1" ht="14.25"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3:15" s="9" customFormat="1" ht="14.25"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3:15" s="9" customFormat="1" ht="14.25"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3:15" s="9" customFormat="1" ht="14.25"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3:15" s="9" customFormat="1" ht="14.25"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3:15" s="9" customFormat="1" ht="14.25"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3:15" s="9" customFormat="1" ht="14.25"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3:15" s="9" customFormat="1" ht="14.25"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3:15" s="9" customFormat="1" ht="14.25"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3:15" s="9" customFormat="1" ht="14.25"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3:15" s="9" customFormat="1" ht="14.25"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3:15" s="9" customFormat="1" ht="14.25"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3:15" s="9" customFormat="1" ht="14.25"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3:15" s="9" customFormat="1" ht="14.25"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3:15" s="9" customFormat="1" ht="14.25"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3:15" s="9" customFormat="1" ht="14.25"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3:15" s="9" customFormat="1" ht="14.25"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3:15" s="9" customFormat="1" ht="14.25"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3:15" s="9" customFormat="1" ht="14.25"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3:15" s="9" customFormat="1" ht="14.25"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3:15" s="9" customFormat="1" ht="14.25"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3:15" s="9" customFormat="1" ht="14.25"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</row>
    <row r="96" spans="3:15" s="9" customFormat="1" ht="14.25"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</row>
    <row r="97" spans="3:15" s="9" customFormat="1" ht="14.25"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</row>
    <row r="98" spans="3:15" s="9" customFormat="1" ht="14.25"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</row>
    <row r="99" spans="3:15" s="9" customFormat="1" ht="14.25"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</row>
    <row r="100" spans="3:15" s="9" customFormat="1" ht="14.25"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</row>
    <row r="101" spans="3:15" s="9" customFormat="1" ht="14.25"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</row>
    <row r="102" spans="3:15" s="9" customFormat="1" ht="14.25"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</row>
    <row r="103" spans="3:15" s="9" customFormat="1" ht="14.25"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</row>
    <row r="104" spans="3:15" s="9" customFormat="1" ht="14.25"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</row>
    <row r="105" spans="3:15" s="9" customFormat="1" ht="14.25"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</row>
    <row r="106" spans="3:15" s="9" customFormat="1" ht="14.25"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</row>
    <row r="107" spans="1:15" s="9" customFormat="1" ht="14.25">
      <c r="A107" s="5"/>
      <c r="B107" s="5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3:15" s="5" customFormat="1" ht="13.5"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3:15" s="5" customFormat="1" ht="13.5"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3:15" s="5" customFormat="1" ht="13.5"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3:15" s="5" customFormat="1" ht="13.5"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3:15" s="5" customFormat="1" ht="13.5"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3:15" s="5" customFormat="1" ht="13.5"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3:15" s="5" customFormat="1" ht="13.5"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3:15" s="5" customFormat="1" ht="13.5"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3:15" s="5" customFormat="1" ht="13.5"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3:15" s="5" customFormat="1" ht="13.5"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3:15" s="5" customFormat="1" ht="13.5"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3:15" s="5" customFormat="1" ht="13.5"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3:15" s="5" customFormat="1" ht="13.5"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3:15" s="5" customFormat="1" ht="13.5"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3:15" s="5" customFormat="1" ht="13.5"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3:15" s="5" customFormat="1" ht="13.5"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3:15" s="5" customFormat="1" ht="13.5"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3:15" s="5" customFormat="1" ht="13.5"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3:15" s="5" customFormat="1" ht="13.5"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3:15" s="5" customFormat="1" ht="13.5"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3:15" s="5" customFormat="1" ht="13.5"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3:15" s="5" customFormat="1" ht="13.5"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3:15" s="5" customFormat="1" ht="13.5"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3:15" s="5" customFormat="1" ht="13.5"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3:15" s="5" customFormat="1" ht="13.5"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3:15" s="5" customFormat="1" ht="13.5"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3:15" s="5" customFormat="1" ht="13.5"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3:15" s="5" customFormat="1" ht="13.5"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3:15" s="5" customFormat="1" ht="13.5"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3:15" s="5" customFormat="1" ht="13.5"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3:15" s="5" customFormat="1" ht="13.5"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3:15" s="5" customFormat="1" ht="13.5"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3:15" s="5" customFormat="1" ht="13.5"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3:15" s="5" customFormat="1" ht="13.5"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3:15" s="5" customFormat="1" ht="13.5"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3:15" s="5" customFormat="1" ht="13.5"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3:15" s="5" customFormat="1" ht="13.5"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3:15" s="5" customFormat="1" ht="13.5"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3:15" s="5" customFormat="1" ht="13.5"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3:15" s="5" customFormat="1" ht="13.5"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3:15" s="5" customFormat="1" ht="13.5"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3:15" s="5" customFormat="1" ht="13.5"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3:15" s="5" customFormat="1" ht="13.5"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3:15" s="5" customFormat="1" ht="13.5"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3:15" s="5" customFormat="1" ht="13.5"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3:15" s="5" customFormat="1" ht="13.5"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3:15" s="5" customFormat="1" ht="13.5"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3:15" s="5" customFormat="1" ht="13.5"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3:15" s="5" customFormat="1" ht="13.5"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3:15" s="5" customFormat="1" ht="13.5"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3:15" s="5" customFormat="1" ht="13.5"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3:15" s="5" customFormat="1" ht="13.5"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3:15" s="5" customFormat="1" ht="13.5"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3:15" s="5" customFormat="1" ht="13.5"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3:15" s="5" customFormat="1" ht="13.5"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3:15" s="5" customFormat="1" ht="13.5"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3:15" s="5" customFormat="1" ht="13.5"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3:15" s="5" customFormat="1" ht="13.5"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3:15" s="5" customFormat="1" ht="13.5"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3:15" s="5" customFormat="1" ht="13.5"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3:15" s="5" customFormat="1" ht="13.5"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3:15" s="5" customFormat="1" ht="13.5"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3:15" s="5" customFormat="1" ht="13.5"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3:15" s="5" customFormat="1" ht="13.5"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3:15" s="5" customFormat="1" ht="13.5"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3:15" s="5" customFormat="1" ht="13.5"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3:15" s="5" customFormat="1" ht="13.5"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3:15" s="5" customFormat="1" ht="13.5"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3:15" s="5" customFormat="1" ht="13.5"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3:15" s="5" customFormat="1" ht="13.5"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3:15" s="5" customFormat="1" ht="13.5"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3:15" s="5" customFormat="1" ht="13.5"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3:15" s="5" customFormat="1" ht="13.5"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3:15" s="5" customFormat="1" ht="13.5"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3:15" s="5" customFormat="1" ht="13.5"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3:15" s="5" customFormat="1" ht="13.5"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3:15" s="5" customFormat="1" ht="13.5"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3:15" s="5" customFormat="1" ht="13.5"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3:15" s="5" customFormat="1" ht="13.5"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3:15" s="5" customFormat="1" ht="13.5"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3:15" s="5" customFormat="1" ht="13.5"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3:15" s="5" customFormat="1" ht="13.5"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3:15" s="5" customFormat="1" ht="13.5"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3:15" s="5" customFormat="1" ht="13.5"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3:15" s="5" customFormat="1" ht="13.5"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3:15" s="5" customFormat="1" ht="13.5"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3:15" s="5" customFormat="1" ht="13.5"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3:15" s="5" customFormat="1" ht="13.5"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3:15" s="5" customFormat="1" ht="13.5"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3:15" s="5" customFormat="1" ht="13.5"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3:15" s="5" customFormat="1" ht="13.5"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3:15" s="5" customFormat="1" ht="13.5"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3:15" s="5" customFormat="1" ht="13.5"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3:15" s="5" customFormat="1" ht="13.5"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3:15" s="5" customFormat="1" ht="13.5"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3:15" s="5" customFormat="1" ht="13.5"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3:15" s="5" customFormat="1" ht="13.5"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3:15" s="5" customFormat="1" ht="13.5"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3:15" s="5" customFormat="1" ht="13.5"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3:15" s="5" customFormat="1" ht="13.5"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3:15" s="5" customFormat="1" ht="13.5"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3:15" s="5" customFormat="1" ht="13.5"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3:15" s="5" customFormat="1" ht="13.5"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3:15" s="5" customFormat="1" ht="13.5"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3:15" s="5" customFormat="1" ht="13.5"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3:15" s="5" customFormat="1" ht="13.5"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3:15" s="5" customFormat="1" ht="13.5"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3:15" s="5" customFormat="1" ht="13.5"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3:15" s="5" customFormat="1" ht="13.5"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3:15" s="5" customFormat="1" ht="13.5"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3:15" s="5" customFormat="1" ht="13.5"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3:15" s="5" customFormat="1" ht="13.5"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3:15" s="5" customFormat="1" ht="13.5"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3:15" s="5" customFormat="1" ht="13.5"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3:15" s="5" customFormat="1" ht="13.5"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3:15" s="5" customFormat="1" ht="13.5"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3:15" s="5" customFormat="1" ht="13.5"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3:15" s="5" customFormat="1" ht="13.5"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3:15" s="5" customFormat="1" ht="13.5"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3:15" s="5" customFormat="1" ht="13.5"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3:15" s="5" customFormat="1" ht="13.5"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3:15" s="5" customFormat="1" ht="13.5"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3:15" s="5" customFormat="1" ht="13.5"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3:15" s="5" customFormat="1" ht="13.5"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3:15" s="5" customFormat="1" ht="13.5"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3:15" s="5" customFormat="1" ht="13.5"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3:15" s="5" customFormat="1" ht="13.5"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3:15" s="5" customFormat="1" ht="13.5"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3:15" s="5" customFormat="1" ht="13.5"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3:15" s="5" customFormat="1" ht="13.5"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3:15" s="5" customFormat="1" ht="13.5"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3:15" s="5" customFormat="1" ht="13.5"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3:15" s="5" customFormat="1" ht="13.5"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3:15" s="5" customFormat="1" ht="13.5"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3:15" s="5" customFormat="1" ht="13.5"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3:15" s="5" customFormat="1" ht="13.5"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3:15" s="5" customFormat="1" ht="13.5"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3:15" s="5" customFormat="1" ht="13.5"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3:15" s="5" customFormat="1" ht="13.5"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3:15" s="5" customFormat="1" ht="13.5"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3:15" s="5" customFormat="1" ht="13.5"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3:15" s="5" customFormat="1" ht="13.5"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3:15" s="5" customFormat="1" ht="13.5"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3:15" s="5" customFormat="1" ht="13.5"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3:15" s="5" customFormat="1" ht="13.5"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3:15" s="5" customFormat="1" ht="13.5"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3:15" s="5" customFormat="1" ht="13.5"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3:15" s="5" customFormat="1" ht="13.5"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3:15" s="5" customFormat="1" ht="13.5"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3:15" s="5" customFormat="1" ht="13.5"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3:15" s="5" customFormat="1" ht="13.5"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3:15" s="5" customFormat="1" ht="13.5"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3:15" s="5" customFormat="1" ht="13.5"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3:15" s="5" customFormat="1" ht="13.5"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3:15" s="5" customFormat="1" ht="13.5"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3:15" s="5" customFormat="1" ht="13.5"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3:15" s="5" customFormat="1" ht="13.5"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3:15" s="5" customFormat="1" ht="13.5"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3:15" s="5" customFormat="1" ht="13.5"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3:15" s="5" customFormat="1" ht="13.5"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3:15" s="5" customFormat="1" ht="13.5"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3:15" s="5" customFormat="1" ht="13.5"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3:15" s="5" customFormat="1" ht="13.5"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3:15" s="5" customFormat="1" ht="13.5"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3:15" s="5" customFormat="1" ht="13.5"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3:15" s="5" customFormat="1" ht="13.5"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3:15" s="5" customFormat="1" ht="13.5"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3:15" s="5" customFormat="1" ht="13.5"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3:15" s="5" customFormat="1" ht="13.5"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3:15" s="5" customFormat="1" ht="13.5"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3:15" s="5" customFormat="1" ht="13.5"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3:15" s="5" customFormat="1" ht="13.5"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3:15" s="5" customFormat="1" ht="13.5"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3:15" s="5" customFormat="1" ht="13.5"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3:15" s="5" customFormat="1" ht="13.5"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3:15" s="5" customFormat="1" ht="13.5"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3:15" s="5" customFormat="1" ht="13.5"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3:15" s="5" customFormat="1" ht="13.5"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3:15" s="5" customFormat="1" ht="13.5"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3:15" s="5" customFormat="1" ht="13.5"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3:15" s="5" customFormat="1" ht="13.5"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3:15" s="5" customFormat="1" ht="13.5"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3:15" s="5" customFormat="1" ht="13.5"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3:15" s="5" customFormat="1" ht="13.5"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3:15" s="5" customFormat="1" ht="13.5"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3:15" s="5" customFormat="1" ht="13.5"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3:15" s="5" customFormat="1" ht="13.5"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3:15" s="5" customFormat="1" ht="13.5"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3:15" s="5" customFormat="1" ht="13.5"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3:15" s="5" customFormat="1" ht="13.5"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3:15" s="5" customFormat="1" ht="13.5"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3:15" s="5" customFormat="1" ht="13.5"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3:15" s="5" customFormat="1" ht="13.5"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3:15" s="5" customFormat="1" ht="13.5"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3:15" s="5" customFormat="1" ht="13.5"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3:15" s="5" customFormat="1" ht="13.5"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3:15" s="5" customFormat="1" ht="13.5"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3:15" s="5" customFormat="1" ht="13.5"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3:15" s="5" customFormat="1" ht="13.5"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3:15" s="5" customFormat="1" ht="13.5"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3:15" s="5" customFormat="1" ht="13.5"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3:15" s="5" customFormat="1" ht="13.5"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3:15" s="5" customFormat="1" ht="13.5"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3:15" s="5" customFormat="1" ht="13.5"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3:15" s="5" customFormat="1" ht="13.5"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3:15" s="5" customFormat="1" ht="13.5"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3:15" s="5" customFormat="1" ht="13.5"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3:15" s="5" customFormat="1" ht="13.5"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3:15" s="5" customFormat="1" ht="13.5"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3:15" s="5" customFormat="1" ht="13.5"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3:15" s="5" customFormat="1" ht="13.5"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3:15" s="5" customFormat="1" ht="13.5"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3:15" s="5" customFormat="1" ht="13.5"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3:15" s="5" customFormat="1" ht="13.5"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3:15" s="5" customFormat="1" ht="13.5"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3:15" s="5" customFormat="1" ht="13.5"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3:15" s="5" customFormat="1" ht="13.5"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3:15" s="5" customFormat="1" ht="13.5"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3:15" s="5" customFormat="1" ht="13.5"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3:15" s="5" customFormat="1" ht="13.5"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3:15" s="5" customFormat="1" ht="13.5"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3:15" s="5" customFormat="1" ht="13.5"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3:15" s="5" customFormat="1" ht="13.5"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3:15" s="5" customFormat="1" ht="13.5"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3:15" s="5" customFormat="1" ht="13.5"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3:15" s="5" customFormat="1" ht="13.5"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3:15" s="5" customFormat="1" ht="13.5"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3:15" s="5" customFormat="1" ht="13.5"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3:15" s="5" customFormat="1" ht="13.5"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3:15" s="5" customFormat="1" ht="13.5"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3:15" s="5" customFormat="1" ht="13.5"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3:15" s="5" customFormat="1" ht="13.5"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3:15" s="5" customFormat="1" ht="13.5"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3:15" s="5" customFormat="1" ht="13.5"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3:15" s="5" customFormat="1" ht="13.5"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3:15" s="5" customFormat="1" ht="13.5"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3:15" s="5" customFormat="1" ht="13.5"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3:15" s="5" customFormat="1" ht="13.5">
      <c r="C345" s="156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3:15" s="5" customFormat="1" ht="13.5"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3:15" s="5" customFormat="1" ht="13.5"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3:15" s="5" customFormat="1" ht="13.5"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3:15" s="5" customFormat="1" ht="13.5"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3:15" s="5" customFormat="1" ht="13.5"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3:15" s="5" customFormat="1" ht="13.5"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3:15" s="5" customFormat="1" ht="13.5"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3:15" s="5" customFormat="1" ht="13.5"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3:15" s="5" customFormat="1" ht="13.5"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3:15" s="5" customFormat="1" ht="13.5"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3:15" s="5" customFormat="1" ht="13.5"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3:15" s="5" customFormat="1" ht="13.5"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3:15" s="5" customFormat="1" ht="13.5"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3:15" s="5" customFormat="1" ht="13.5"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3:15" s="5" customFormat="1" ht="13.5"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3:15" s="5" customFormat="1" ht="13.5"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3:15" s="5" customFormat="1" ht="13.5"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3:15" s="5" customFormat="1" ht="13.5"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3:15" s="5" customFormat="1" ht="13.5"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3:15" s="5" customFormat="1" ht="13.5"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3:15" s="5" customFormat="1" ht="13.5"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3:15" s="5" customFormat="1" ht="13.5"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3:15" s="5" customFormat="1" ht="13.5"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3:15" s="5" customFormat="1" ht="13.5"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3:15" s="5" customFormat="1" ht="13.5"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3:15" s="5" customFormat="1" ht="13.5"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3:15" s="5" customFormat="1" ht="13.5"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3:15" s="5" customFormat="1" ht="13.5"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3:15" s="5" customFormat="1" ht="13.5"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3:15" s="5" customFormat="1" ht="13.5"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3:15" s="5" customFormat="1" ht="13.5"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3:15" s="5" customFormat="1" ht="13.5"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3:15" s="5" customFormat="1" ht="13.5"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3:15" s="5" customFormat="1" ht="13.5"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3:15" s="5" customFormat="1" ht="13.5"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3:15" s="5" customFormat="1" ht="13.5"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3:15" s="5" customFormat="1" ht="13.5"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3:15" s="5" customFormat="1" ht="13.5"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3:15" s="5" customFormat="1" ht="13.5"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3:15" s="5" customFormat="1" ht="13.5"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3:15" s="5" customFormat="1" ht="13.5"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3:15" s="5" customFormat="1" ht="13.5"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3:15" s="5" customFormat="1" ht="13.5"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3:15" s="5" customFormat="1" ht="13.5"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3:15" s="5" customFormat="1" ht="13.5"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3:15" s="5" customFormat="1" ht="13.5"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3:15" s="5" customFormat="1" ht="13.5"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3:15" s="5" customFormat="1" ht="13.5"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3:15" s="5" customFormat="1" ht="13.5"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3:15" s="5" customFormat="1" ht="13.5"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3:15" s="5" customFormat="1" ht="13.5"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3:15" s="5" customFormat="1" ht="13.5"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3:15" s="5" customFormat="1" ht="13.5"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3:15" s="5" customFormat="1" ht="13.5"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3:15" s="5" customFormat="1" ht="13.5"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3:15" s="5" customFormat="1" ht="13.5"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3:15" s="5" customFormat="1" ht="13.5"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3:15" s="5" customFormat="1" ht="13.5"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3:15" s="5" customFormat="1" ht="13.5"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3:15" s="5" customFormat="1" ht="13.5"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3:15" s="5" customFormat="1" ht="13.5"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3:15" s="5" customFormat="1" ht="13.5"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3:15" s="5" customFormat="1" ht="13.5"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3:15" s="5" customFormat="1" ht="13.5"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3:15" s="5" customFormat="1" ht="13.5"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3:15" s="5" customFormat="1" ht="13.5"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3:15" s="5" customFormat="1" ht="13.5"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3:15" s="5" customFormat="1" ht="13.5"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3:15" s="5" customFormat="1" ht="13.5"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3:15" s="5" customFormat="1" ht="13.5"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3:15" s="5" customFormat="1" ht="13.5"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3:15" s="5" customFormat="1" ht="13.5"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3:15" s="5" customFormat="1" ht="13.5"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3:15" s="5" customFormat="1" ht="13.5"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3:15" s="5" customFormat="1" ht="13.5"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3:15" s="5" customFormat="1" ht="13.5"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3:15" s="5" customFormat="1" ht="13.5"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3:15" s="5" customFormat="1" ht="13.5"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3:15" s="5" customFormat="1" ht="13.5"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3:15" s="5" customFormat="1" ht="13.5"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3:15" s="5" customFormat="1" ht="13.5"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3:15" s="5" customFormat="1" ht="13.5"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3:15" s="5" customFormat="1" ht="13.5"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3:15" s="5" customFormat="1" ht="13.5"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3:15" s="5" customFormat="1" ht="13.5"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3:15" s="5" customFormat="1" ht="13.5"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3:15" s="5" customFormat="1" ht="13.5"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3:15" s="5" customFormat="1" ht="13.5"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3:15" s="5" customFormat="1" ht="13.5"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3:15" s="5" customFormat="1" ht="13.5"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3:15" s="5" customFormat="1" ht="13.5"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3:15" s="5" customFormat="1" ht="13.5">
      <c r="C437" s="156"/>
      <c r="D437" s="156"/>
      <c r="E437" s="156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3:15" s="5" customFormat="1" ht="13.5"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3:15" s="5" customFormat="1" ht="13.5"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3:15" s="5" customFormat="1" ht="13.5">
      <c r="C440" s="156"/>
      <c r="D440" s="156"/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3:15" s="5" customFormat="1" ht="13.5">
      <c r="C441" s="156"/>
      <c r="D441" s="156"/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3:15" s="5" customFormat="1" ht="13.5">
      <c r="C442" s="156"/>
      <c r="D442" s="156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3:15" s="5" customFormat="1" ht="13.5">
      <c r="C443" s="156"/>
      <c r="D443" s="156"/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3:15" s="5" customFormat="1" ht="13.5"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3:15" s="5" customFormat="1" ht="13.5">
      <c r="C445" s="156"/>
      <c r="D445" s="156"/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3:15" s="5" customFormat="1" ht="13.5"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3:15" s="5" customFormat="1" ht="13.5">
      <c r="C447" s="156"/>
      <c r="D447" s="156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3:15" s="5" customFormat="1" ht="13.5">
      <c r="C448" s="156"/>
      <c r="D448" s="156"/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3:15" s="5" customFormat="1" ht="13.5"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3:15" s="5" customFormat="1" ht="13.5"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3:15" s="5" customFormat="1" ht="13.5">
      <c r="C451" s="156"/>
      <c r="D451" s="156"/>
      <c r="E451" s="15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3:15" s="5" customFormat="1" ht="13.5">
      <c r="C452" s="156"/>
      <c r="D452" s="156"/>
      <c r="E452" s="156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3:15" s="5" customFormat="1" ht="13.5">
      <c r="C453" s="156"/>
      <c r="D453" s="156"/>
      <c r="E453" s="15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3:15" s="5" customFormat="1" ht="13.5">
      <c r="C454" s="156"/>
      <c r="D454" s="156"/>
      <c r="E454" s="15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3:15" s="5" customFormat="1" ht="13.5">
      <c r="C455" s="156"/>
      <c r="D455" s="156"/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3:15" s="5" customFormat="1" ht="13.5">
      <c r="C456" s="156"/>
      <c r="D456" s="156"/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3:15" s="5" customFormat="1" ht="13.5">
      <c r="C457" s="156"/>
      <c r="D457" s="156"/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3:15" s="5" customFormat="1" ht="13.5"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3:15" s="5" customFormat="1" ht="13.5">
      <c r="C459" s="156"/>
      <c r="D459" s="156"/>
      <c r="E459" s="156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3:15" s="5" customFormat="1" ht="13.5">
      <c r="C460" s="156"/>
      <c r="D460" s="156"/>
      <c r="E460" s="156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3:15" s="5" customFormat="1" ht="13.5"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3:15" s="5" customFormat="1" ht="13.5">
      <c r="C462" s="156"/>
      <c r="D462" s="156"/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3:15" s="5" customFormat="1" ht="13.5">
      <c r="C463" s="156"/>
      <c r="D463" s="156"/>
      <c r="E463" s="15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3:15" s="5" customFormat="1" ht="13.5">
      <c r="C464" s="156"/>
      <c r="D464" s="156"/>
      <c r="E464" s="156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3:15" s="5" customFormat="1" ht="13.5"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3:15" s="5" customFormat="1" ht="13.5">
      <c r="C466" s="156"/>
      <c r="D466" s="156"/>
      <c r="E466" s="15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3:15" s="5" customFormat="1" ht="13.5">
      <c r="C467" s="156"/>
      <c r="D467" s="156"/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3:15" s="5" customFormat="1" ht="13.5">
      <c r="C468" s="156"/>
      <c r="D468" s="156"/>
      <c r="E468" s="156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3:15" s="5" customFormat="1" ht="13.5">
      <c r="C469" s="156"/>
      <c r="D469" s="156"/>
      <c r="E469" s="156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3:15" s="5" customFormat="1" ht="13.5">
      <c r="C470" s="156"/>
      <c r="D470" s="156"/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3:15" s="5" customFormat="1" ht="13.5">
      <c r="C471" s="156"/>
      <c r="D471" s="156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3:15" s="5" customFormat="1" ht="13.5"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3:15" s="5" customFormat="1" ht="13.5">
      <c r="C473" s="156"/>
      <c r="D473" s="156"/>
      <c r="E473" s="156"/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3:15" s="5" customFormat="1" ht="13.5">
      <c r="C474" s="156"/>
      <c r="D474" s="156"/>
      <c r="E474" s="156"/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3:15" s="5" customFormat="1" ht="13.5">
      <c r="C475" s="156"/>
      <c r="D475" s="156"/>
      <c r="E475" s="15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3:15" s="5" customFormat="1" ht="13.5">
      <c r="C476" s="156"/>
      <c r="D476" s="156"/>
      <c r="E476" s="156"/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3:15" s="5" customFormat="1" ht="13.5">
      <c r="C477" s="156"/>
      <c r="D477" s="156"/>
      <c r="E477" s="156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3:15" s="5" customFormat="1" ht="13.5">
      <c r="C478" s="156"/>
      <c r="D478" s="156"/>
      <c r="E478" s="156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3:15" s="5" customFormat="1" ht="13.5">
      <c r="C479" s="156"/>
      <c r="D479" s="156"/>
      <c r="E479" s="156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3:15" s="5" customFormat="1" ht="13.5">
      <c r="C480" s="156"/>
      <c r="D480" s="156"/>
      <c r="E480" s="156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3:15" s="5" customFormat="1" ht="13.5">
      <c r="C481" s="156"/>
      <c r="D481" s="156"/>
      <c r="E481" s="156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3:15" s="5" customFormat="1" ht="13.5">
      <c r="C482" s="156"/>
      <c r="D482" s="156"/>
      <c r="E482" s="156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3:15" s="5" customFormat="1" ht="13.5">
      <c r="C483" s="156"/>
      <c r="D483" s="156"/>
      <c r="E483" s="156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3:15" s="5" customFormat="1" ht="13.5">
      <c r="C484" s="156"/>
      <c r="D484" s="156"/>
      <c r="E484" s="156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3:15" s="5" customFormat="1" ht="13.5">
      <c r="C485" s="156"/>
      <c r="D485" s="156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3:15" s="5" customFormat="1" ht="13.5">
      <c r="C486" s="156"/>
      <c r="D486" s="156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3:15" s="5" customFormat="1" ht="13.5">
      <c r="C487" s="156"/>
      <c r="D487" s="156"/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3:15" s="5" customFormat="1" ht="13.5">
      <c r="C488" s="156"/>
      <c r="D488" s="156"/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3:15" s="5" customFormat="1" ht="13.5">
      <c r="C489" s="156"/>
      <c r="D489" s="156"/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3:15" s="5" customFormat="1" ht="13.5">
      <c r="C490" s="156"/>
      <c r="D490" s="156"/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3:15" s="5" customFormat="1" ht="13.5">
      <c r="C491" s="156"/>
      <c r="D491" s="156"/>
      <c r="E491" s="156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3:15" s="5" customFormat="1" ht="13.5">
      <c r="C492" s="156"/>
      <c r="D492" s="156"/>
      <c r="E492" s="15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3:15" s="5" customFormat="1" ht="13.5">
      <c r="C493" s="156"/>
      <c r="D493" s="156"/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3:15" s="5" customFormat="1" ht="13.5">
      <c r="C494" s="156"/>
      <c r="D494" s="156"/>
      <c r="E494" s="156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3:15" s="5" customFormat="1" ht="13.5">
      <c r="C495" s="156"/>
      <c r="D495" s="156"/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3:15" s="5" customFormat="1" ht="13.5">
      <c r="C496" s="156"/>
      <c r="D496" s="156"/>
      <c r="E496" s="156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3:15" s="5" customFormat="1" ht="13.5">
      <c r="C497" s="156"/>
      <c r="D497" s="156"/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3:15" s="5" customFormat="1" ht="13.5">
      <c r="C498" s="156"/>
      <c r="D498" s="156"/>
      <c r="E498" s="156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3:15" s="5" customFormat="1" ht="13.5">
      <c r="C499" s="156"/>
      <c r="D499" s="156"/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3:15" s="5" customFormat="1" ht="13.5">
      <c r="C500" s="156"/>
      <c r="D500" s="156"/>
      <c r="E500" s="156"/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3:15" s="5" customFormat="1" ht="13.5">
      <c r="C501" s="156"/>
      <c r="D501" s="156"/>
      <c r="E501" s="156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3:15" s="5" customFormat="1" ht="13.5">
      <c r="C502" s="156"/>
      <c r="D502" s="156"/>
      <c r="E502" s="156"/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3:15" s="5" customFormat="1" ht="13.5">
      <c r="C503" s="156"/>
      <c r="D503" s="156"/>
      <c r="E503" s="156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3:15" s="5" customFormat="1" ht="13.5">
      <c r="C504" s="156"/>
      <c r="D504" s="156"/>
      <c r="E504" s="156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3:15" s="5" customFormat="1" ht="13.5">
      <c r="C505" s="156"/>
      <c r="D505" s="156"/>
      <c r="E505" s="156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3:15" s="5" customFormat="1" ht="13.5">
      <c r="C506" s="156"/>
      <c r="D506" s="156"/>
      <c r="E506" s="156"/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3:15" s="5" customFormat="1" ht="13.5">
      <c r="C507" s="156"/>
      <c r="D507" s="156"/>
      <c r="E507" s="156"/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3:15" s="5" customFormat="1" ht="13.5">
      <c r="C508" s="156"/>
      <c r="D508" s="156"/>
      <c r="E508" s="156"/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3:15" s="5" customFormat="1" ht="13.5">
      <c r="C509" s="156"/>
      <c r="D509" s="156"/>
      <c r="E509" s="156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3:15" s="5" customFormat="1" ht="13.5">
      <c r="C510" s="156"/>
      <c r="D510" s="156"/>
      <c r="E510" s="156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3:15" s="5" customFormat="1" ht="13.5">
      <c r="C511" s="156"/>
      <c r="D511" s="156"/>
      <c r="E511" s="156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3:15" s="5" customFormat="1" ht="13.5">
      <c r="C512" s="156"/>
      <c r="D512" s="156"/>
      <c r="E512" s="156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3:15" s="5" customFormat="1" ht="13.5">
      <c r="C513" s="156"/>
      <c r="D513" s="156"/>
      <c r="E513" s="156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3:15" s="5" customFormat="1" ht="13.5">
      <c r="C514" s="156"/>
      <c r="D514" s="156"/>
      <c r="E514" s="156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3:15" s="5" customFormat="1" ht="13.5"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3:15" s="5" customFormat="1" ht="13.5">
      <c r="C516" s="156"/>
      <c r="D516" s="156"/>
      <c r="E516" s="156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3:15" s="5" customFormat="1" ht="13.5">
      <c r="C517" s="156"/>
      <c r="D517" s="156"/>
      <c r="E517" s="156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3:15" s="5" customFormat="1" ht="13.5">
      <c r="C518" s="156"/>
      <c r="D518" s="156"/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3:15" s="5" customFormat="1" ht="13.5">
      <c r="C519" s="156"/>
      <c r="D519" s="156"/>
      <c r="E519" s="15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3:15" s="5" customFormat="1" ht="13.5">
      <c r="C520" s="156"/>
      <c r="D520" s="156"/>
      <c r="E520" s="156"/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3:15" s="5" customFormat="1" ht="13.5">
      <c r="C521" s="156"/>
      <c r="D521" s="156"/>
      <c r="E521" s="156"/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3:15" s="5" customFormat="1" ht="13.5">
      <c r="C522" s="156"/>
      <c r="D522" s="156"/>
      <c r="E522" s="15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3:15" s="5" customFormat="1" ht="13.5">
      <c r="C523" s="156"/>
      <c r="D523" s="156"/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3:15" s="5" customFormat="1" ht="13.5">
      <c r="C524" s="156"/>
      <c r="D524" s="156"/>
      <c r="E524" s="156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  <row r="525" spans="3:15" s="5" customFormat="1" ht="13.5">
      <c r="C525" s="156"/>
      <c r="D525" s="156"/>
      <c r="E525" s="156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</row>
    <row r="526" spans="3:15" s="5" customFormat="1" ht="13.5">
      <c r="C526" s="156"/>
      <c r="D526" s="156"/>
      <c r="E526" s="156"/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</row>
    <row r="527" spans="3:15" s="5" customFormat="1" ht="13.5">
      <c r="C527" s="156"/>
      <c r="D527" s="156"/>
      <c r="E527" s="156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</row>
    <row r="528" spans="3:15" s="5" customFormat="1" ht="13.5">
      <c r="C528" s="156"/>
      <c r="D528" s="156"/>
      <c r="E528" s="156"/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</row>
    <row r="529" spans="3:15" s="5" customFormat="1" ht="13.5">
      <c r="C529" s="156"/>
      <c r="D529" s="156"/>
      <c r="E529" s="156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</row>
    <row r="530" spans="3:15" s="5" customFormat="1" ht="13.5">
      <c r="C530" s="156"/>
      <c r="D530" s="156"/>
      <c r="E530" s="156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</row>
    <row r="531" spans="3:15" s="5" customFormat="1" ht="13.5">
      <c r="C531" s="156"/>
      <c r="D531" s="156"/>
      <c r="E531" s="156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</row>
    <row r="532" spans="3:15" s="5" customFormat="1" ht="13.5">
      <c r="C532" s="156"/>
      <c r="D532" s="156"/>
      <c r="E532" s="156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</row>
    <row r="533" spans="3:15" s="5" customFormat="1" ht="13.5">
      <c r="C533" s="156"/>
      <c r="D533" s="156"/>
      <c r="E533" s="156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</row>
    <row r="534" spans="3:15" s="5" customFormat="1" ht="13.5">
      <c r="C534" s="156"/>
      <c r="D534" s="156"/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</row>
    <row r="535" spans="3:15" s="5" customFormat="1" ht="13.5">
      <c r="C535" s="156"/>
      <c r="D535" s="156"/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</row>
    <row r="536" spans="3:15" s="5" customFormat="1" ht="13.5">
      <c r="C536" s="156"/>
      <c r="D536" s="156"/>
      <c r="E536" s="156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</row>
    <row r="537" spans="3:15" s="5" customFormat="1" ht="13.5">
      <c r="C537" s="156"/>
      <c r="D537" s="156"/>
      <c r="E537" s="156"/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</row>
    <row r="538" spans="3:15" s="5" customFormat="1" ht="13.5">
      <c r="C538" s="156"/>
      <c r="D538" s="156"/>
      <c r="E538" s="156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</row>
    <row r="539" spans="3:15" s="5" customFormat="1" ht="13.5">
      <c r="C539" s="156"/>
      <c r="D539" s="156"/>
      <c r="E539" s="156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</row>
    <row r="540" spans="3:15" s="5" customFormat="1" ht="13.5">
      <c r="C540" s="156"/>
      <c r="D540" s="156"/>
      <c r="E540" s="156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</row>
    <row r="541" spans="3:15" s="5" customFormat="1" ht="13.5">
      <c r="C541" s="156"/>
      <c r="D541" s="156"/>
      <c r="E541" s="156"/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</row>
    <row r="542" spans="3:15" s="5" customFormat="1" ht="13.5">
      <c r="C542" s="156"/>
      <c r="D542" s="156"/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</row>
    <row r="543" spans="3:15" s="5" customFormat="1" ht="13.5">
      <c r="C543" s="156"/>
      <c r="D543" s="156"/>
      <c r="E543" s="156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</row>
    <row r="544" spans="3:15" s="5" customFormat="1" ht="13.5">
      <c r="C544" s="156"/>
      <c r="D544" s="156"/>
      <c r="E544" s="15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</row>
    <row r="545" spans="3:15" s="5" customFormat="1" ht="13.5">
      <c r="C545" s="156"/>
      <c r="D545" s="156"/>
      <c r="E545" s="156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</row>
    <row r="546" spans="3:15" s="5" customFormat="1" ht="13.5">
      <c r="C546" s="156"/>
      <c r="D546" s="156"/>
      <c r="E546" s="156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</row>
    <row r="547" spans="3:15" s="5" customFormat="1" ht="13.5">
      <c r="C547" s="156"/>
      <c r="D547" s="156"/>
      <c r="E547" s="15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</row>
    <row r="548" spans="3:15" s="5" customFormat="1" ht="13.5">
      <c r="C548" s="156"/>
      <c r="D548" s="156"/>
      <c r="E548" s="15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</row>
    <row r="549" spans="3:15" s="5" customFormat="1" ht="13.5">
      <c r="C549" s="156"/>
      <c r="D549" s="156"/>
      <c r="E549" s="156"/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</row>
    <row r="550" spans="3:15" s="5" customFormat="1" ht="13.5">
      <c r="C550" s="156"/>
      <c r="D550" s="156"/>
      <c r="E550" s="156"/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</row>
    <row r="551" spans="3:15" s="5" customFormat="1" ht="13.5">
      <c r="C551" s="156"/>
      <c r="D551" s="156"/>
      <c r="E551" s="156"/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</row>
    <row r="552" spans="3:15" s="5" customFormat="1" ht="13.5">
      <c r="C552" s="156"/>
      <c r="D552" s="156"/>
      <c r="E552" s="156"/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</row>
    <row r="553" spans="3:15" s="5" customFormat="1" ht="13.5">
      <c r="C553" s="156"/>
      <c r="D553" s="156"/>
      <c r="E553" s="156"/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</row>
    <row r="554" spans="3:15" s="5" customFormat="1" ht="13.5">
      <c r="C554" s="156"/>
      <c r="D554" s="156"/>
      <c r="E554" s="156"/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</row>
    <row r="555" spans="3:15" s="5" customFormat="1" ht="13.5">
      <c r="C555" s="156"/>
      <c r="D555" s="156"/>
      <c r="E555" s="156"/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</row>
    <row r="556" spans="3:15" s="5" customFormat="1" ht="13.5">
      <c r="C556" s="156"/>
      <c r="D556" s="156"/>
      <c r="E556" s="156"/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</row>
    <row r="557" spans="3:15" s="5" customFormat="1" ht="13.5">
      <c r="C557" s="156"/>
      <c r="D557" s="156"/>
      <c r="E557" s="156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</row>
    <row r="558" spans="3:15" s="5" customFormat="1" ht="13.5">
      <c r="C558" s="156"/>
      <c r="D558" s="156"/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</row>
    <row r="559" spans="3:15" s="5" customFormat="1" ht="13.5">
      <c r="C559" s="156"/>
      <c r="D559" s="156"/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</row>
    <row r="560" spans="3:15" s="5" customFormat="1" ht="13.5">
      <c r="C560" s="156"/>
      <c r="D560" s="156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</row>
    <row r="561" spans="3:15" s="5" customFormat="1" ht="13.5">
      <c r="C561" s="156"/>
      <c r="D561" s="156"/>
      <c r="E561" s="156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</row>
    <row r="562" spans="3:15" s="5" customFormat="1" ht="13.5">
      <c r="C562" s="156"/>
      <c r="D562" s="156"/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</row>
    <row r="563" spans="3:15" s="5" customFormat="1" ht="13.5">
      <c r="C563" s="156"/>
      <c r="D563" s="156"/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</row>
    <row r="564" spans="3:15" s="5" customFormat="1" ht="13.5"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</row>
    <row r="565" spans="3:15" s="5" customFormat="1" ht="13.5"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</row>
    <row r="566" spans="3:15" s="5" customFormat="1" ht="13.5">
      <c r="C566" s="156"/>
      <c r="D566" s="156"/>
      <c r="E566" s="156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</row>
    <row r="567" spans="3:15" s="5" customFormat="1" ht="13.5">
      <c r="C567" s="156"/>
      <c r="D567" s="156"/>
      <c r="E567" s="156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</row>
    <row r="568" spans="3:15" s="5" customFormat="1" ht="13.5">
      <c r="C568" s="156"/>
      <c r="D568" s="156"/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</row>
    <row r="569" spans="3:15" s="5" customFormat="1" ht="13.5">
      <c r="C569" s="156"/>
      <c r="D569" s="156"/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</row>
    <row r="570" spans="3:15" s="5" customFormat="1" ht="13.5">
      <c r="C570" s="156"/>
      <c r="D570" s="156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</row>
    <row r="571" spans="3:15" s="5" customFormat="1" ht="13.5">
      <c r="C571" s="156"/>
      <c r="D571" s="156"/>
      <c r="E571" s="156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</row>
    <row r="572" spans="3:15" s="5" customFormat="1" ht="13.5">
      <c r="C572" s="156"/>
      <c r="D572" s="156"/>
      <c r="E572" s="156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</row>
    <row r="573" spans="3:15" s="5" customFormat="1" ht="13.5">
      <c r="C573" s="156"/>
      <c r="D573" s="156"/>
      <c r="E573" s="15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</row>
    <row r="574" spans="3:15" s="5" customFormat="1" ht="13.5">
      <c r="C574" s="156"/>
      <c r="D574" s="156"/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</row>
    <row r="575" spans="3:15" s="5" customFormat="1" ht="13.5">
      <c r="C575" s="156"/>
      <c r="D575" s="156"/>
      <c r="E575" s="156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</row>
    <row r="576" spans="3:15" s="5" customFormat="1" ht="13.5">
      <c r="C576" s="156"/>
      <c r="D576" s="156"/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</row>
    <row r="577" spans="3:15" s="5" customFormat="1" ht="13.5">
      <c r="C577" s="156"/>
      <c r="D577" s="156"/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</row>
    <row r="578" spans="3:15" s="5" customFormat="1" ht="13.5">
      <c r="C578" s="156"/>
      <c r="D578" s="156"/>
      <c r="E578" s="156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</row>
    <row r="579" spans="3:15" s="5" customFormat="1" ht="13.5">
      <c r="C579" s="156"/>
      <c r="D579" s="156"/>
      <c r="E579" s="156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</row>
    <row r="580" spans="3:15" s="5" customFormat="1" ht="13.5">
      <c r="C580" s="156"/>
      <c r="D580" s="156"/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</row>
    <row r="581" spans="3:15" s="5" customFormat="1" ht="13.5">
      <c r="C581" s="156"/>
      <c r="D581" s="156"/>
      <c r="E581" s="156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</row>
    <row r="582" spans="3:15" s="5" customFormat="1" ht="13.5">
      <c r="C582" s="156"/>
      <c r="D582" s="156"/>
      <c r="E582" s="156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</row>
    <row r="583" spans="3:15" s="5" customFormat="1" ht="13.5">
      <c r="C583" s="156"/>
      <c r="D583" s="156"/>
      <c r="E583" s="156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</row>
    <row r="584" spans="3:15" s="5" customFormat="1" ht="13.5">
      <c r="C584" s="156"/>
      <c r="D584" s="156"/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</row>
    <row r="585" spans="3:15" s="5" customFormat="1" ht="13.5">
      <c r="C585" s="156"/>
      <c r="D585" s="156"/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</row>
    <row r="586" spans="3:15" s="5" customFormat="1" ht="13.5">
      <c r="C586" s="156"/>
      <c r="D586" s="156"/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</row>
    <row r="587" spans="3:15" s="5" customFormat="1" ht="13.5">
      <c r="C587" s="156"/>
      <c r="D587" s="156"/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</row>
    <row r="588" spans="3:15" s="5" customFormat="1" ht="13.5">
      <c r="C588" s="156"/>
      <c r="D588" s="156"/>
      <c r="E588" s="156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</row>
    <row r="589" spans="3:15" s="5" customFormat="1" ht="13.5">
      <c r="C589" s="156"/>
      <c r="D589" s="156"/>
      <c r="E589" s="15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</row>
    <row r="590" spans="3:15" s="5" customFormat="1" ht="13.5">
      <c r="C590" s="156"/>
      <c r="D590" s="156"/>
      <c r="E590" s="15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</row>
    <row r="591" spans="3:15" s="5" customFormat="1" ht="13.5">
      <c r="C591" s="156"/>
      <c r="D591" s="156"/>
      <c r="E591" s="156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</row>
    <row r="592" spans="3:15" s="5" customFormat="1" ht="13.5">
      <c r="C592" s="156"/>
      <c r="D592" s="156"/>
      <c r="E592" s="15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</row>
    <row r="593" spans="3:15" s="5" customFormat="1" ht="13.5">
      <c r="C593" s="156"/>
      <c r="D593" s="156"/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</row>
    <row r="594" spans="3:15" s="5" customFormat="1" ht="13.5">
      <c r="C594" s="156"/>
      <c r="D594" s="156"/>
      <c r="E594" s="156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</row>
    <row r="595" spans="3:15" s="5" customFormat="1" ht="13.5">
      <c r="C595" s="156"/>
      <c r="D595" s="156"/>
      <c r="E595" s="156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</row>
    <row r="596" spans="3:15" s="5" customFormat="1" ht="13.5">
      <c r="C596" s="156"/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</row>
    <row r="597" spans="3:15" s="5" customFormat="1" ht="13.5">
      <c r="C597" s="156"/>
      <c r="D597" s="156"/>
      <c r="E597" s="156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</row>
    <row r="598" spans="3:15" s="5" customFormat="1" ht="13.5">
      <c r="C598" s="156"/>
      <c r="D598" s="156"/>
      <c r="E598" s="156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</row>
    <row r="599" spans="3:15" s="5" customFormat="1" ht="13.5">
      <c r="C599" s="156"/>
      <c r="D599" s="156"/>
      <c r="E599" s="156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</row>
    <row r="600" spans="3:15" s="5" customFormat="1" ht="13.5">
      <c r="C600" s="156"/>
      <c r="D600" s="156"/>
      <c r="E600" s="156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</row>
    <row r="601" spans="3:15" s="5" customFormat="1" ht="13.5">
      <c r="C601" s="156"/>
      <c r="D601" s="156"/>
      <c r="E601" s="156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</row>
    <row r="602" spans="3:15" s="5" customFormat="1" ht="13.5">
      <c r="C602" s="156"/>
      <c r="D602" s="156"/>
      <c r="E602" s="15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</row>
    <row r="603" spans="1:15" s="5" customFormat="1" ht="13.5">
      <c r="A603" s="1"/>
      <c r="B603" s="1"/>
      <c r="C603" s="182"/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</row>
  </sheetData>
  <sheetProtection/>
  <mergeCells count="14">
    <mergeCell ref="A7:A11"/>
    <mergeCell ref="A13:A17"/>
    <mergeCell ref="A19:A23"/>
    <mergeCell ref="A25:A29"/>
    <mergeCell ref="A31:A35"/>
    <mergeCell ref="A37:A41"/>
    <mergeCell ref="A1:O1"/>
    <mergeCell ref="N3:O3"/>
    <mergeCell ref="A4:A5"/>
    <mergeCell ref="B4:B5"/>
    <mergeCell ref="C4:C5"/>
    <mergeCell ref="D4:G4"/>
    <mergeCell ref="H4:K4"/>
    <mergeCell ref="L4: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375" style="5" customWidth="1"/>
    <col min="2" max="3" width="4.50390625" style="5" customWidth="1"/>
    <col min="4" max="4" width="6.875" style="5" customWidth="1"/>
    <col min="5" max="15" width="5.875" style="5" customWidth="1"/>
    <col min="16" max="16" width="4.50390625" style="5" customWidth="1"/>
    <col min="17" max="16384" width="9.00390625" style="5" customWidth="1"/>
  </cols>
  <sheetData>
    <row r="1" spans="1:16" ht="17.25">
      <c r="A1" s="419" t="s">
        <v>305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2:16" ht="9" customHeight="1" thickBo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6"/>
    </row>
    <row r="3" spans="1:16" ht="28.5" customHeight="1">
      <c r="A3" s="402" t="s">
        <v>210</v>
      </c>
      <c r="B3" s="420" t="s">
        <v>87</v>
      </c>
      <c r="C3" s="420" t="s">
        <v>31</v>
      </c>
      <c r="D3" s="387" t="s">
        <v>209</v>
      </c>
      <c r="E3" s="422"/>
      <c r="F3" s="423"/>
      <c r="G3" s="387" t="s">
        <v>355</v>
      </c>
      <c r="H3" s="422"/>
      <c r="I3" s="423"/>
      <c r="J3" s="387" t="s">
        <v>356</v>
      </c>
      <c r="K3" s="422"/>
      <c r="L3" s="423"/>
      <c r="M3" s="387" t="s">
        <v>357</v>
      </c>
      <c r="N3" s="422"/>
      <c r="O3" s="423"/>
      <c r="P3" s="424" t="s">
        <v>88</v>
      </c>
    </row>
    <row r="4" spans="1:16" ht="28.5" customHeight="1">
      <c r="A4" s="403"/>
      <c r="B4" s="421"/>
      <c r="C4" s="421"/>
      <c r="D4" s="153" t="s">
        <v>10</v>
      </c>
      <c r="E4" s="161" t="s">
        <v>32</v>
      </c>
      <c r="F4" s="161" t="s">
        <v>33</v>
      </c>
      <c r="G4" s="161" t="s">
        <v>10</v>
      </c>
      <c r="H4" s="161" t="s">
        <v>32</v>
      </c>
      <c r="I4" s="161" t="s">
        <v>33</v>
      </c>
      <c r="J4" s="161" t="s">
        <v>10</v>
      </c>
      <c r="K4" s="161" t="s">
        <v>32</v>
      </c>
      <c r="L4" s="161" t="s">
        <v>33</v>
      </c>
      <c r="M4" s="161" t="s">
        <v>10</v>
      </c>
      <c r="N4" s="161" t="s">
        <v>32</v>
      </c>
      <c r="O4" s="161" t="s">
        <v>33</v>
      </c>
      <c r="P4" s="425"/>
    </row>
    <row r="5" spans="1:16" ht="6" customHeight="1">
      <c r="A5" s="18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44.25" customHeight="1">
      <c r="A6" s="19" t="s">
        <v>511</v>
      </c>
      <c r="B6" s="172">
        <v>22</v>
      </c>
      <c r="C6" s="173">
        <v>358</v>
      </c>
      <c r="D6" s="173">
        <f>E6+F6</f>
        <v>11109</v>
      </c>
      <c r="E6" s="173">
        <v>5720</v>
      </c>
      <c r="F6" s="173">
        <v>5389</v>
      </c>
      <c r="G6" s="173">
        <f>H6+I6</f>
        <v>3622</v>
      </c>
      <c r="H6" s="173">
        <v>1835</v>
      </c>
      <c r="I6" s="173">
        <v>1787</v>
      </c>
      <c r="J6" s="173">
        <f>K6+L6</f>
        <v>3688</v>
      </c>
      <c r="K6" s="173">
        <v>1910</v>
      </c>
      <c r="L6" s="173">
        <v>1778</v>
      </c>
      <c r="M6" s="173">
        <f>N6+O6</f>
        <v>3799</v>
      </c>
      <c r="N6" s="173">
        <v>1975</v>
      </c>
      <c r="O6" s="173">
        <v>1824</v>
      </c>
      <c r="P6" s="173">
        <v>61</v>
      </c>
    </row>
    <row r="7" spans="1:16" ht="44.25" customHeight="1">
      <c r="A7" s="19">
        <v>27</v>
      </c>
      <c r="B7" s="172">
        <v>22</v>
      </c>
      <c r="C7" s="173">
        <v>354</v>
      </c>
      <c r="D7" s="173">
        <f>E7+F7</f>
        <v>10960</v>
      </c>
      <c r="E7" s="173">
        <v>5613</v>
      </c>
      <c r="F7" s="173">
        <v>5347</v>
      </c>
      <c r="G7" s="173">
        <f>H7+I7</f>
        <v>3641</v>
      </c>
      <c r="H7" s="173">
        <v>1858</v>
      </c>
      <c r="I7" s="173">
        <v>1783</v>
      </c>
      <c r="J7" s="173">
        <f>K7+L7</f>
        <v>3627</v>
      </c>
      <c r="K7" s="173">
        <v>1845</v>
      </c>
      <c r="L7" s="173">
        <v>1782</v>
      </c>
      <c r="M7" s="173">
        <f>N7+O7</f>
        <v>3692</v>
      </c>
      <c r="N7" s="173">
        <v>1910</v>
      </c>
      <c r="O7" s="173">
        <v>1782</v>
      </c>
      <c r="P7" s="173">
        <v>87</v>
      </c>
    </row>
    <row r="8" spans="1:16" ht="44.25" customHeight="1">
      <c r="A8" s="40">
        <v>28</v>
      </c>
      <c r="B8" s="172">
        <v>22</v>
      </c>
      <c r="C8" s="173">
        <v>355</v>
      </c>
      <c r="D8" s="173">
        <f>E8+F8</f>
        <v>10776</v>
      </c>
      <c r="E8" s="173">
        <v>5454</v>
      </c>
      <c r="F8" s="173">
        <v>5322</v>
      </c>
      <c r="G8" s="173">
        <f>H8+I8</f>
        <v>3512</v>
      </c>
      <c r="H8" s="173">
        <v>1762</v>
      </c>
      <c r="I8" s="173">
        <v>1750</v>
      </c>
      <c r="J8" s="173">
        <f>K8+L8</f>
        <v>3647</v>
      </c>
      <c r="K8" s="173">
        <v>1858</v>
      </c>
      <c r="L8" s="173">
        <v>1789</v>
      </c>
      <c r="M8" s="173">
        <f>N8+O8</f>
        <v>3617</v>
      </c>
      <c r="N8" s="173">
        <v>1834</v>
      </c>
      <c r="O8" s="173">
        <v>1783</v>
      </c>
      <c r="P8" s="173">
        <v>92</v>
      </c>
    </row>
    <row r="9" spans="1:16" ht="44.25" customHeight="1">
      <c r="A9" s="40">
        <v>29</v>
      </c>
      <c r="B9" s="313">
        <v>22</v>
      </c>
      <c r="C9" s="171">
        <v>351</v>
      </c>
      <c r="D9" s="171">
        <f>E9+F9</f>
        <v>10506</v>
      </c>
      <c r="E9" s="171">
        <v>5369</v>
      </c>
      <c r="F9" s="171">
        <v>5137</v>
      </c>
      <c r="G9" s="171">
        <f>H9+I9</f>
        <v>3335</v>
      </c>
      <c r="H9" s="171">
        <v>1742</v>
      </c>
      <c r="I9" s="171">
        <v>1593</v>
      </c>
      <c r="J9" s="171">
        <f>K9+L9</f>
        <v>3521</v>
      </c>
      <c r="K9" s="171">
        <v>1769</v>
      </c>
      <c r="L9" s="171">
        <v>1752</v>
      </c>
      <c r="M9" s="171">
        <f>N9+O9</f>
        <v>3650</v>
      </c>
      <c r="N9" s="171">
        <v>1858</v>
      </c>
      <c r="O9" s="171">
        <v>1792</v>
      </c>
      <c r="P9" s="171">
        <v>106</v>
      </c>
    </row>
    <row r="10" spans="1:16" s="1" customFormat="1" ht="44.25" customHeight="1">
      <c r="A10" s="257">
        <v>30</v>
      </c>
      <c r="B10" s="314">
        <v>22</v>
      </c>
      <c r="C10" s="190">
        <v>343</v>
      </c>
      <c r="D10" s="190">
        <f>E10+F10</f>
        <v>10155</v>
      </c>
      <c r="E10" s="190">
        <f>H10+K10+N10</f>
        <v>5168</v>
      </c>
      <c r="F10" s="190">
        <f>I10+L10+O10</f>
        <v>4987</v>
      </c>
      <c r="G10" s="190">
        <f>H10+I10</f>
        <v>3290</v>
      </c>
      <c r="H10" s="190">
        <v>1654</v>
      </c>
      <c r="I10" s="190">
        <v>1636</v>
      </c>
      <c r="J10" s="190">
        <f>K10+L10</f>
        <v>3340</v>
      </c>
      <c r="K10" s="190">
        <v>1742</v>
      </c>
      <c r="L10" s="190">
        <v>1598</v>
      </c>
      <c r="M10" s="190">
        <f>N10+O10</f>
        <v>3525</v>
      </c>
      <c r="N10" s="190">
        <v>1772</v>
      </c>
      <c r="O10" s="190">
        <v>1753</v>
      </c>
      <c r="P10" s="190">
        <v>91</v>
      </c>
    </row>
    <row r="11" spans="1:16" ht="6" customHeight="1" thickBot="1">
      <c r="A11" s="16"/>
      <c r="B11" s="174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</row>
    <row r="12" spans="1:15" ht="18" customHeight="1">
      <c r="A12" s="5" t="s">
        <v>415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 t="s">
        <v>464</v>
      </c>
      <c r="M12" s="156"/>
      <c r="N12" s="156"/>
      <c r="O12" s="156"/>
    </row>
  </sheetData>
  <sheetProtection/>
  <mergeCells count="9">
    <mergeCell ref="A1:P1"/>
    <mergeCell ref="A3:A4"/>
    <mergeCell ref="B3:B4"/>
    <mergeCell ref="C3:C4"/>
    <mergeCell ref="D3:F3"/>
    <mergeCell ref="G3:I3"/>
    <mergeCell ref="J3:L3"/>
    <mergeCell ref="M3:O3"/>
    <mergeCell ref="P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6.125" style="4" customWidth="1"/>
    <col min="2" max="4" width="26.875" style="4" customWidth="1"/>
    <col min="5" max="16384" width="9.00390625" style="4" customWidth="1"/>
  </cols>
  <sheetData>
    <row r="1" spans="1:4" ht="17.25">
      <c r="A1" s="407" t="s">
        <v>332</v>
      </c>
      <c r="B1" s="407"/>
      <c r="C1" s="407"/>
      <c r="D1" s="407"/>
    </row>
    <row r="2" spans="1:4" s="5" customFormat="1" ht="14.25" thickBot="1">
      <c r="A2" s="16"/>
      <c r="B2" s="151"/>
      <c r="C2" s="151"/>
      <c r="D2" s="151"/>
    </row>
    <row r="3" spans="1:4" s="5" customFormat="1" ht="18" customHeight="1">
      <c r="A3" s="17" t="s">
        <v>210</v>
      </c>
      <c r="B3" s="152" t="s">
        <v>147</v>
      </c>
      <c r="C3" s="152" t="s">
        <v>95</v>
      </c>
      <c r="D3" s="154" t="s">
        <v>168</v>
      </c>
    </row>
    <row r="4" spans="1:4" s="5" customFormat="1" ht="6" customHeight="1">
      <c r="A4" s="18"/>
      <c r="B4" s="156"/>
      <c r="C4" s="156"/>
      <c r="D4" s="156"/>
    </row>
    <row r="5" spans="1:4" s="5" customFormat="1" ht="18" customHeight="1">
      <c r="A5" s="19" t="s">
        <v>507</v>
      </c>
      <c r="B5" s="135">
        <v>348</v>
      </c>
      <c r="C5" s="135">
        <v>5444</v>
      </c>
      <c r="D5" s="135">
        <v>285</v>
      </c>
    </row>
    <row r="6" spans="1:4" s="5" customFormat="1" ht="18" customHeight="1">
      <c r="A6" s="19">
        <v>26</v>
      </c>
      <c r="B6" s="135">
        <v>295</v>
      </c>
      <c r="C6" s="135">
        <v>5074</v>
      </c>
      <c r="D6" s="135">
        <v>273</v>
      </c>
    </row>
    <row r="7" spans="1:4" s="5" customFormat="1" ht="18" customHeight="1">
      <c r="A7" s="19">
        <v>27</v>
      </c>
      <c r="B7" s="135">
        <v>273</v>
      </c>
      <c r="C7" s="135">
        <v>4301</v>
      </c>
      <c r="D7" s="135">
        <v>308</v>
      </c>
    </row>
    <row r="8" spans="1:4" s="5" customFormat="1" ht="18" customHeight="1">
      <c r="A8" s="19">
        <v>28</v>
      </c>
      <c r="B8" s="135">
        <v>248</v>
      </c>
      <c r="C8" s="135">
        <v>3994</v>
      </c>
      <c r="D8" s="135">
        <v>318</v>
      </c>
    </row>
    <row r="9" spans="1:4" s="1" customFormat="1" ht="18" customHeight="1">
      <c r="A9" s="117">
        <v>29</v>
      </c>
      <c r="B9" s="136">
        <v>256</v>
      </c>
      <c r="C9" s="136">
        <v>4505</v>
      </c>
      <c r="D9" s="136">
        <v>518</v>
      </c>
    </row>
    <row r="10" spans="1:4" s="5" customFormat="1" ht="5.25" customHeight="1" thickBot="1">
      <c r="A10" s="20"/>
      <c r="B10" s="151"/>
      <c r="C10" s="151"/>
      <c r="D10" s="151"/>
    </row>
    <row r="11" spans="1:4" s="5" customFormat="1" ht="18.75" customHeight="1">
      <c r="A11" s="5" t="s">
        <v>365</v>
      </c>
      <c r="B11" s="156"/>
      <c r="C11" s="156"/>
      <c r="D11" s="156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zoomScalePageLayoutView="0" workbookViewId="0" topLeftCell="A1">
      <selection activeCell="A1" sqref="A1:AF1"/>
    </sheetView>
  </sheetViews>
  <sheetFormatPr defaultColWidth="9.00390625" defaultRowHeight="13.5"/>
  <cols>
    <col min="1" max="1" width="10.75390625" style="5" customWidth="1"/>
    <col min="2" max="15" width="6.125" style="5" customWidth="1"/>
    <col min="16" max="32" width="5.625" style="5" customWidth="1"/>
    <col min="33" max="16384" width="9.00390625" style="5" customWidth="1"/>
  </cols>
  <sheetData>
    <row r="1" spans="1:32" s="7" customFormat="1" ht="17.25" customHeight="1">
      <c r="A1" s="419" t="s">
        <v>315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</row>
    <row r="2" spans="1:15" ht="9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473</v>
      </c>
      <c r="M2" s="16"/>
      <c r="N2" s="16"/>
      <c r="O2" s="16"/>
    </row>
    <row r="3" spans="1:34" ht="19.5" customHeight="1">
      <c r="A3" s="438" t="s">
        <v>398</v>
      </c>
      <c r="B3" s="440" t="s">
        <v>312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2"/>
      <c r="W3" s="440" t="s">
        <v>313</v>
      </c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</row>
    <row r="4" spans="1:34" ht="24" customHeight="1">
      <c r="A4" s="438"/>
      <c r="B4" s="426" t="s">
        <v>10</v>
      </c>
      <c r="C4" s="431"/>
      <c r="D4" s="434"/>
      <c r="E4" s="426" t="s">
        <v>307</v>
      </c>
      <c r="F4" s="431"/>
      <c r="G4" s="434"/>
      <c r="H4" s="426" t="s">
        <v>308</v>
      </c>
      <c r="I4" s="431"/>
      <c r="J4" s="434"/>
      <c r="K4" s="426" t="s">
        <v>309</v>
      </c>
      <c r="L4" s="431"/>
      <c r="M4" s="434"/>
      <c r="N4" s="443" t="s">
        <v>89</v>
      </c>
      <c r="O4" s="444"/>
      <c r="P4" s="445"/>
      <c r="Q4" s="449" t="s">
        <v>316</v>
      </c>
      <c r="R4" s="431" t="s">
        <v>310</v>
      </c>
      <c r="S4" s="431"/>
      <c r="T4" s="434"/>
      <c r="U4" s="451" t="s">
        <v>90</v>
      </c>
      <c r="V4" s="449" t="s">
        <v>354</v>
      </c>
      <c r="W4" s="426" t="s">
        <v>311</v>
      </c>
      <c r="X4" s="431"/>
      <c r="Y4" s="434"/>
      <c r="Z4" s="426" t="s">
        <v>91</v>
      </c>
      <c r="AA4" s="431"/>
      <c r="AB4" s="431"/>
      <c r="AC4" s="431"/>
      <c r="AD4" s="431"/>
      <c r="AE4" s="434"/>
      <c r="AF4" s="426" t="s">
        <v>223</v>
      </c>
      <c r="AG4" s="431"/>
      <c r="AH4" s="431"/>
    </row>
    <row r="5" spans="1:34" ht="24" customHeight="1">
      <c r="A5" s="438"/>
      <c r="B5" s="437"/>
      <c r="C5" s="432"/>
      <c r="D5" s="435"/>
      <c r="E5" s="437"/>
      <c r="F5" s="432"/>
      <c r="G5" s="435"/>
      <c r="H5" s="437"/>
      <c r="I5" s="432"/>
      <c r="J5" s="435"/>
      <c r="K5" s="437"/>
      <c r="L5" s="432"/>
      <c r="M5" s="435"/>
      <c r="N5" s="446"/>
      <c r="O5" s="447"/>
      <c r="P5" s="448"/>
      <c r="Q5" s="450"/>
      <c r="R5" s="432"/>
      <c r="S5" s="432"/>
      <c r="T5" s="435"/>
      <c r="U5" s="452"/>
      <c r="V5" s="450"/>
      <c r="W5" s="437"/>
      <c r="X5" s="432"/>
      <c r="Y5" s="435"/>
      <c r="Z5" s="427"/>
      <c r="AA5" s="433"/>
      <c r="AB5" s="433"/>
      <c r="AC5" s="433"/>
      <c r="AD5" s="433"/>
      <c r="AE5" s="436"/>
      <c r="AF5" s="437"/>
      <c r="AG5" s="432"/>
      <c r="AH5" s="432"/>
    </row>
    <row r="6" spans="1:34" ht="9.75" customHeight="1">
      <c r="A6" s="438"/>
      <c r="B6" s="428" t="s">
        <v>10</v>
      </c>
      <c r="C6" s="428" t="s">
        <v>32</v>
      </c>
      <c r="D6" s="434" t="s">
        <v>33</v>
      </c>
      <c r="E6" s="428" t="s">
        <v>10</v>
      </c>
      <c r="F6" s="428" t="s">
        <v>32</v>
      </c>
      <c r="G6" s="434" t="s">
        <v>33</v>
      </c>
      <c r="H6" s="426" t="s">
        <v>10</v>
      </c>
      <c r="I6" s="426" t="s">
        <v>32</v>
      </c>
      <c r="J6" s="428" t="s">
        <v>33</v>
      </c>
      <c r="K6" s="428" t="s">
        <v>10</v>
      </c>
      <c r="L6" s="431" t="s">
        <v>32</v>
      </c>
      <c r="M6" s="428" t="s">
        <v>33</v>
      </c>
      <c r="N6" s="428" t="s">
        <v>10</v>
      </c>
      <c r="O6" s="431" t="s">
        <v>32</v>
      </c>
      <c r="P6" s="428" t="s">
        <v>33</v>
      </c>
      <c r="Q6" s="428" t="s">
        <v>33</v>
      </c>
      <c r="R6" s="433"/>
      <c r="S6" s="433"/>
      <c r="T6" s="436"/>
      <c r="U6" s="452"/>
      <c r="V6" s="450"/>
      <c r="W6" s="427"/>
      <c r="X6" s="433"/>
      <c r="Y6" s="436"/>
      <c r="Z6" s="426" t="s">
        <v>399</v>
      </c>
      <c r="AA6" s="431"/>
      <c r="AB6" s="434"/>
      <c r="AC6" s="426" t="s">
        <v>93</v>
      </c>
      <c r="AD6" s="431"/>
      <c r="AE6" s="434"/>
      <c r="AF6" s="427"/>
      <c r="AG6" s="433"/>
      <c r="AH6" s="433"/>
    </row>
    <row r="7" spans="1:34" ht="9.75" customHeight="1">
      <c r="A7" s="438"/>
      <c r="B7" s="429"/>
      <c r="C7" s="429"/>
      <c r="D7" s="435"/>
      <c r="E7" s="429"/>
      <c r="F7" s="429"/>
      <c r="G7" s="435"/>
      <c r="H7" s="437"/>
      <c r="I7" s="437"/>
      <c r="J7" s="429"/>
      <c r="K7" s="429"/>
      <c r="L7" s="432"/>
      <c r="M7" s="429"/>
      <c r="N7" s="429"/>
      <c r="O7" s="432"/>
      <c r="P7" s="429"/>
      <c r="Q7" s="429"/>
      <c r="R7" s="434" t="s">
        <v>10</v>
      </c>
      <c r="S7" s="434" t="s">
        <v>32</v>
      </c>
      <c r="T7" s="434" t="s">
        <v>33</v>
      </c>
      <c r="U7" s="452"/>
      <c r="V7" s="450"/>
      <c r="W7" s="426" t="s">
        <v>10</v>
      </c>
      <c r="X7" s="426" t="s">
        <v>32</v>
      </c>
      <c r="Y7" s="428" t="s">
        <v>33</v>
      </c>
      <c r="Z7" s="427"/>
      <c r="AA7" s="433"/>
      <c r="AB7" s="436"/>
      <c r="AC7" s="427"/>
      <c r="AD7" s="433"/>
      <c r="AE7" s="436"/>
      <c r="AF7" s="426" t="s">
        <v>10</v>
      </c>
      <c r="AG7" s="426" t="s">
        <v>32</v>
      </c>
      <c r="AH7" s="426" t="s">
        <v>33</v>
      </c>
    </row>
    <row r="8" spans="1:34" ht="18" customHeight="1">
      <c r="A8" s="439"/>
      <c r="B8" s="430"/>
      <c r="C8" s="430"/>
      <c r="D8" s="436"/>
      <c r="E8" s="430"/>
      <c r="F8" s="430"/>
      <c r="G8" s="436"/>
      <c r="H8" s="427"/>
      <c r="I8" s="427"/>
      <c r="J8" s="430"/>
      <c r="K8" s="430"/>
      <c r="L8" s="433"/>
      <c r="M8" s="430"/>
      <c r="N8" s="430"/>
      <c r="O8" s="433"/>
      <c r="P8" s="430"/>
      <c r="Q8" s="430"/>
      <c r="R8" s="436"/>
      <c r="S8" s="436"/>
      <c r="T8" s="436"/>
      <c r="U8" s="453"/>
      <c r="V8" s="454"/>
      <c r="W8" s="427"/>
      <c r="X8" s="427"/>
      <c r="Y8" s="430"/>
      <c r="Z8" s="175" t="s">
        <v>10</v>
      </c>
      <c r="AA8" s="175" t="s">
        <v>32</v>
      </c>
      <c r="AB8" s="175" t="s">
        <v>33</v>
      </c>
      <c r="AC8" s="175" t="s">
        <v>10</v>
      </c>
      <c r="AD8" s="175" t="s">
        <v>32</v>
      </c>
      <c r="AE8" s="175" t="s">
        <v>33</v>
      </c>
      <c r="AF8" s="427"/>
      <c r="AG8" s="427"/>
      <c r="AH8" s="427"/>
    </row>
    <row r="9" spans="1:34" ht="4.5" customHeight="1">
      <c r="A9" s="18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62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ht="15" customHeight="1">
      <c r="A10" s="150" t="s">
        <v>516</v>
      </c>
      <c r="B10" s="315">
        <f>C10+D10</f>
        <v>1298</v>
      </c>
      <c r="C10" s="316">
        <v>454</v>
      </c>
      <c r="D10" s="316">
        <v>844</v>
      </c>
      <c r="E10" s="316">
        <f>F10+G10</f>
        <v>48</v>
      </c>
      <c r="F10" s="316">
        <v>43</v>
      </c>
      <c r="G10" s="316">
        <v>5</v>
      </c>
      <c r="H10" s="316">
        <f>I10+J10</f>
        <v>54</v>
      </c>
      <c r="I10" s="316">
        <v>41</v>
      </c>
      <c r="J10" s="316">
        <v>13</v>
      </c>
      <c r="K10" s="316">
        <f>L10+M10</f>
        <v>993</v>
      </c>
      <c r="L10" s="316">
        <v>342</v>
      </c>
      <c r="M10" s="316">
        <v>651</v>
      </c>
      <c r="N10" s="316">
        <f>O10+P10</f>
        <v>47</v>
      </c>
      <c r="O10" s="171">
        <v>0</v>
      </c>
      <c r="P10" s="316">
        <v>47</v>
      </c>
      <c r="Q10" s="316">
        <v>5</v>
      </c>
      <c r="R10" s="316">
        <f>S10+T10</f>
        <v>151</v>
      </c>
      <c r="S10" s="316">
        <v>28</v>
      </c>
      <c r="T10" s="316">
        <v>123</v>
      </c>
      <c r="U10" s="316">
        <v>80</v>
      </c>
      <c r="V10" s="316">
        <v>49</v>
      </c>
      <c r="W10" s="316">
        <f>X10+Y10</f>
        <v>110</v>
      </c>
      <c r="X10" s="316">
        <v>38</v>
      </c>
      <c r="Y10" s="316">
        <v>72</v>
      </c>
      <c r="Z10" s="316">
        <f>AA10+AB10</f>
        <v>50</v>
      </c>
      <c r="AA10" s="316">
        <v>16</v>
      </c>
      <c r="AB10" s="316">
        <v>34</v>
      </c>
      <c r="AC10" s="316">
        <f>AD10+AE10</f>
        <v>7</v>
      </c>
      <c r="AD10" s="317">
        <v>0</v>
      </c>
      <c r="AE10" s="316">
        <v>7</v>
      </c>
      <c r="AF10" s="316">
        <f>AG10+AH10</f>
        <v>53</v>
      </c>
      <c r="AG10" s="316">
        <v>22</v>
      </c>
      <c r="AH10" s="316">
        <v>31</v>
      </c>
    </row>
    <row r="11" spans="1:34" ht="15" customHeight="1">
      <c r="A11" s="111">
        <v>27</v>
      </c>
      <c r="B11" s="315">
        <f>C11+D11</f>
        <v>1289</v>
      </c>
      <c r="C11" s="316">
        <v>459</v>
      </c>
      <c r="D11" s="316">
        <v>830</v>
      </c>
      <c r="E11" s="316">
        <f>F11+G11</f>
        <v>48</v>
      </c>
      <c r="F11" s="316">
        <v>40</v>
      </c>
      <c r="G11" s="316">
        <v>8</v>
      </c>
      <c r="H11" s="316">
        <f>I11+J11</f>
        <v>54</v>
      </c>
      <c r="I11" s="316">
        <v>42</v>
      </c>
      <c r="J11" s="316">
        <v>12</v>
      </c>
      <c r="K11" s="316">
        <f>L11+M11</f>
        <v>974</v>
      </c>
      <c r="L11" s="316">
        <v>341</v>
      </c>
      <c r="M11" s="316">
        <v>633</v>
      </c>
      <c r="N11" s="316">
        <f>O11+P11</f>
        <v>46</v>
      </c>
      <c r="O11" s="171">
        <v>1</v>
      </c>
      <c r="P11" s="316">
        <v>45</v>
      </c>
      <c r="Q11" s="316">
        <v>8</v>
      </c>
      <c r="R11" s="316">
        <f>S11+T11</f>
        <v>159</v>
      </c>
      <c r="S11" s="316">
        <v>35</v>
      </c>
      <c r="T11" s="316">
        <v>124</v>
      </c>
      <c r="U11" s="316">
        <v>86</v>
      </c>
      <c r="V11" s="316">
        <v>61</v>
      </c>
      <c r="W11" s="316">
        <f>X11+Y11</f>
        <v>104</v>
      </c>
      <c r="X11" s="316">
        <v>32</v>
      </c>
      <c r="Y11" s="316">
        <v>72</v>
      </c>
      <c r="Z11" s="316">
        <f>AA11+AB11</f>
        <v>49</v>
      </c>
      <c r="AA11" s="316">
        <v>14</v>
      </c>
      <c r="AB11" s="316">
        <v>35</v>
      </c>
      <c r="AC11" s="316">
        <f>AD11+AE11</f>
        <v>9</v>
      </c>
      <c r="AD11" s="317">
        <v>0</v>
      </c>
      <c r="AE11" s="316">
        <v>9</v>
      </c>
      <c r="AF11" s="316">
        <f>AG11+AH11</f>
        <v>46</v>
      </c>
      <c r="AG11" s="316">
        <v>18</v>
      </c>
      <c r="AH11" s="316">
        <v>28</v>
      </c>
    </row>
    <row r="12" spans="1:34" ht="15" customHeight="1">
      <c r="A12" s="111">
        <v>28</v>
      </c>
      <c r="B12" s="315">
        <f>C12+D12</f>
        <v>1309</v>
      </c>
      <c r="C12" s="316">
        <v>456</v>
      </c>
      <c r="D12" s="316">
        <v>853</v>
      </c>
      <c r="E12" s="316">
        <f>F12+G12</f>
        <v>47</v>
      </c>
      <c r="F12" s="316">
        <v>41</v>
      </c>
      <c r="G12" s="316">
        <v>6</v>
      </c>
      <c r="H12" s="316">
        <f>I12+J12</f>
        <v>55</v>
      </c>
      <c r="I12" s="316">
        <v>45</v>
      </c>
      <c r="J12" s="316">
        <v>10</v>
      </c>
      <c r="K12" s="316">
        <f>L12+M12</f>
        <v>965</v>
      </c>
      <c r="L12" s="316">
        <v>327</v>
      </c>
      <c r="M12" s="316">
        <v>638</v>
      </c>
      <c r="N12" s="316">
        <f>O12+P12</f>
        <v>46</v>
      </c>
      <c r="O12" s="316">
        <v>1</v>
      </c>
      <c r="P12" s="316">
        <v>45</v>
      </c>
      <c r="Q12" s="316">
        <v>8</v>
      </c>
      <c r="R12" s="316">
        <f>S12+T12</f>
        <v>188</v>
      </c>
      <c r="S12" s="316">
        <v>42</v>
      </c>
      <c r="T12" s="316">
        <v>146</v>
      </c>
      <c r="U12" s="316">
        <v>87</v>
      </c>
      <c r="V12" s="316">
        <v>52</v>
      </c>
      <c r="W12" s="316">
        <f>X12+Y12</f>
        <v>101</v>
      </c>
      <c r="X12" s="316">
        <v>29</v>
      </c>
      <c r="Y12" s="316">
        <v>72</v>
      </c>
      <c r="Z12" s="316">
        <f>AA12+AB12</f>
        <v>51</v>
      </c>
      <c r="AA12" s="316">
        <v>13</v>
      </c>
      <c r="AB12" s="316">
        <v>38</v>
      </c>
      <c r="AC12" s="316">
        <f>AD12+AE12</f>
        <v>8</v>
      </c>
      <c r="AD12" s="317">
        <v>0</v>
      </c>
      <c r="AE12" s="316">
        <v>8</v>
      </c>
      <c r="AF12" s="316">
        <f>AG12+AH12</f>
        <v>42</v>
      </c>
      <c r="AG12" s="316">
        <v>16</v>
      </c>
      <c r="AH12" s="316">
        <v>26</v>
      </c>
    </row>
    <row r="13" spans="1:34" ht="15" customHeight="1">
      <c r="A13" s="111">
        <v>29</v>
      </c>
      <c r="B13" s="315">
        <f>C13+D13</f>
        <v>1307</v>
      </c>
      <c r="C13" s="316">
        <v>453</v>
      </c>
      <c r="D13" s="316">
        <v>854</v>
      </c>
      <c r="E13" s="316">
        <f>F13+G13</f>
        <v>46</v>
      </c>
      <c r="F13" s="316">
        <v>40</v>
      </c>
      <c r="G13" s="316">
        <v>6</v>
      </c>
      <c r="H13" s="316">
        <f>I13+J13</f>
        <v>52</v>
      </c>
      <c r="I13" s="316">
        <v>39</v>
      </c>
      <c r="J13" s="316">
        <v>13</v>
      </c>
      <c r="K13" s="316">
        <f>L13+M13</f>
        <v>952</v>
      </c>
      <c r="L13" s="316">
        <v>318</v>
      </c>
      <c r="M13" s="316">
        <v>634</v>
      </c>
      <c r="N13" s="316">
        <f>O13+P13</f>
        <v>44</v>
      </c>
      <c r="O13" s="316">
        <v>1</v>
      </c>
      <c r="P13" s="316">
        <v>43</v>
      </c>
      <c r="Q13" s="316">
        <v>8</v>
      </c>
      <c r="R13" s="316">
        <f>S13+T13</f>
        <v>205</v>
      </c>
      <c r="S13" s="316">
        <v>55</v>
      </c>
      <c r="T13" s="316">
        <v>150</v>
      </c>
      <c r="U13" s="316">
        <v>90</v>
      </c>
      <c r="V13" s="316">
        <v>51</v>
      </c>
      <c r="W13" s="316">
        <f>X13+Y13</f>
        <v>87</v>
      </c>
      <c r="X13" s="316">
        <v>23</v>
      </c>
      <c r="Y13" s="316">
        <v>64</v>
      </c>
      <c r="Z13" s="316">
        <f>AA13+AB13</f>
        <v>50</v>
      </c>
      <c r="AA13" s="316">
        <v>12</v>
      </c>
      <c r="AB13" s="316">
        <v>38</v>
      </c>
      <c r="AC13" s="316">
        <f>AD13+AE13</f>
        <v>4</v>
      </c>
      <c r="AD13" s="317">
        <v>0</v>
      </c>
      <c r="AE13" s="316">
        <v>4</v>
      </c>
      <c r="AF13" s="316">
        <f>AG13+AH13</f>
        <v>33</v>
      </c>
      <c r="AG13" s="316">
        <v>11</v>
      </c>
      <c r="AH13" s="316">
        <v>22</v>
      </c>
    </row>
    <row r="14" spans="1:34" s="1" customFormat="1" ht="15" customHeight="1">
      <c r="A14" s="125">
        <v>30</v>
      </c>
      <c r="B14" s="318">
        <f>C14+D14</f>
        <v>1320</v>
      </c>
      <c r="C14" s="319">
        <v>452</v>
      </c>
      <c r="D14" s="319">
        <v>868</v>
      </c>
      <c r="E14" s="319">
        <f>F14+G14</f>
        <v>46</v>
      </c>
      <c r="F14" s="319">
        <v>38</v>
      </c>
      <c r="G14" s="319">
        <v>8</v>
      </c>
      <c r="H14" s="319">
        <f>I14+J14</f>
        <v>52</v>
      </c>
      <c r="I14" s="319">
        <v>37</v>
      </c>
      <c r="J14" s="319">
        <v>15</v>
      </c>
      <c r="K14" s="319">
        <f>L14+M14</f>
        <v>977</v>
      </c>
      <c r="L14" s="319">
        <v>325</v>
      </c>
      <c r="M14" s="319">
        <v>652</v>
      </c>
      <c r="N14" s="319">
        <f>O14+P14</f>
        <v>43</v>
      </c>
      <c r="O14" s="319">
        <v>1</v>
      </c>
      <c r="P14" s="319">
        <v>42</v>
      </c>
      <c r="Q14" s="319">
        <v>9</v>
      </c>
      <c r="R14" s="319">
        <f>S14+T14</f>
        <v>193</v>
      </c>
      <c r="S14" s="319">
        <v>51</v>
      </c>
      <c r="T14" s="319">
        <v>142</v>
      </c>
      <c r="U14" s="319">
        <v>97</v>
      </c>
      <c r="V14" s="319">
        <v>40</v>
      </c>
      <c r="W14" s="319">
        <f>X14+Y14</f>
        <v>79</v>
      </c>
      <c r="X14" s="319">
        <v>20</v>
      </c>
      <c r="Y14" s="319">
        <v>59</v>
      </c>
      <c r="Z14" s="319">
        <f>AA14+AB14</f>
        <v>51</v>
      </c>
      <c r="AA14" s="319">
        <v>12</v>
      </c>
      <c r="AB14" s="319">
        <v>39</v>
      </c>
      <c r="AC14" s="319">
        <f>AD14+AE14</f>
        <v>3</v>
      </c>
      <c r="AD14" s="320">
        <v>0</v>
      </c>
      <c r="AE14" s="319">
        <v>3</v>
      </c>
      <c r="AF14" s="319">
        <f>AG14+AH14</f>
        <v>25</v>
      </c>
      <c r="AG14" s="319">
        <v>8</v>
      </c>
      <c r="AH14" s="319">
        <v>17</v>
      </c>
    </row>
    <row r="15" spans="1:34" ht="4.5" customHeight="1" thickBot="1">
      <c r="A15" s="2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</row>
    <row r="16" spans="1:17" ht="12.75" customHeight="1">
      <c r="A16" s="5" t="s">
        <v>419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</row>
  </sheetData>
  <sheetProtection/>
  <mergeCells count="43">
    <mergeCell ref="AG7:AG8"/>
    <mergeCell ref="AH7:AH8"/>
    <mergeCell ref="Q6:Q8"/>
    <mergeCell ref="Z6:AB7"/>
    <mergeCell ref="AC6:AE7"/>
    <mergeCell ref="S7:S8"/>
    <mergeCell ref="T7:T8"/>
    <mergeCell ref="X7:X8"/>
    <mergeCell ref="Y7:Y8"/>
    <mergeCell ref="R7:R8"/>
    <mergeCell ref="B3:V3"/>
    <mergeCell ref="W3:AH3"/>
    <mergeCell ref="N4:P5"/>
    <mergeCell ref="Q4:Q5"/>
    <mergeCell ref="R4:T6"/>
    <mergeCell ref="U4:U8"/>
    <mergeCell ref="V4:V8"/>
    <mergeCell ref="W4:Y6"/>
    <mergeCell ref="Z4:AE5"/>
    <mergeCell ref="AF4:AH6"/>
    <mergeCell ref="A1:AF1"/>
    <mergeCell ref="A3:A8"/>
    <mergeCell ref="B4:D5"/>
    <mergeCell ref="E4:G5"/>
    <mergeCell ref="H4:J5"/>
    <mergeCell ref="K4:M5"/>
    <mergeCell ref="AF7:AF8"/>
    <mergeCell ref="P6:P8"/>
    <mergeCell ref="B6:B8"/>
    <mergeCell ref="C6:C8"/>
    <mergeCell ref="D6:D8"/>
    <mergeCell ref="E6:E8"/>
    <mergeCell ref="F6:F8"/>
    <mergeCell ref="G6:G8"/>
    <mergeCell ref="H6:H8"/>
    <mergeCell ref="I6:I8"/>
    <mergeCell ref="W7:W8"/>
    <mergeCell ref="J6:J8"/>
    <mergeCell ref="K6:K8"/>
    <mergeCell ref="L6:L8"/>
    <mergeCell ref="M6:M8"/>
    <mergeCell ref="N6:N8"/>
    <mergeCell ref="O6:O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PageLayoutView="0" workbookViewId="0" topLeftCell="A1">
      <selection activeCell="A1" sqref="A1:AF1"/>
    </sheetView>
  </sheetViews>
  <sheetFormatPr defaultColWidth="9.00390625" defaultRowHeight="13.5"/>
  <cols>
    <col min="1" max="1" width="10.75390625" style="5" customWidth="1"/>
    <col min="2" max="15" width="6.125" style="5" customWidth="1"/>
    <col min="16" max="32" width="5.625" style="5" customWidth="1"/>
    <col min="33" max="16384" width="9.00390625" style="5" customWidth="1"/>
  </cols>
  <sheetData>
    <row r="1" spans="1:32" s="7" customFormat="1" ht="17.25">
      <c r="A1" s="419" t="s">
        <v>314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</row>
    <row r="2" spans="1:34" ht="9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475</v>
      </c>
      <c r="M2" s="16"/>
      <c r="N2" s="16"/>
      <c r="O2" s="16"/>
      <c r="P2" s="171"/>
      <c r="Q2" s="26"/>
      <c r="R2" s="26"/>
      <c r="S2" s="26"/>
      <c r="T2" s="26"/>
      <c r="U2" s="26"/>
      <c r="V2" s="26"/>
      <c r="W2" s="26"/>
      <c r="X2" s="26"/>
      <c r="Y2" s="176"/>
      <c r="Z2" s="26"/>
      <c r="AA2" s="26"/>
      <c r="AB2" s="26"/>
      <c r="AC2" s="26"/>
      <c r="AD2" s="26"/>
      <c r="AE2" s="26"/>
      <c r="AF2" s="26"/>
      <c r="AG2" s="26"/>
      <c r="AH2" s="26"/>
    </row>
    <row r="3" spans="1:33" ht="19.5" customHeight="1">
      <c r="A3" s="438" t="s">
        <v>398</v>
      </c>
      <c r="B3" s="440" t="s">
        <v>312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 t="s">
        <v>312</v>
      </c>
      <c r="Q3" s="441"/>
      <c r="R3" s="441"/>
      <c r="S3" s="441"/>
      <c r="T3" s="442"/>
      <c r="U3" s="440" t="s">
        <v>313</v>
      </c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1"/>
    </row>
    <row r="4" spans="1:33" ht="24" customHeight="1">
      <c r="A4" s="438"/>
      <c r="B4" s="426" t="s">
        <v>10</v>
      </c>
      <c r="C4" s="431"/>
      <c r="D4" s="434"/>
      <c r="E4" s="426" t="s">
        <v>307</v>
      </c>
      <c r="F4" s="431"/>
      <c r="G4" s="434"/>
      <c r="H4" s="426" t="s">
        <v>308</v>
      </c>
      <c r="I4" s="431"/>
      <c r="J4" s="434"/>
      <c r="K4" s="426" t="s">
        <v>309</v>
      </c>
      <c r="L4" s="431"/>
      <c r="M4" s="434"/>
      <c r="N4" s="456" t="s">
        <v>89</v>
      </c>
      <c r="O4" s="449" t="s">
        <v>316</v>
      </c>
      <c r="P4" s="431" t="s">
        <v>310</v>
      </c>
      <c r="Q4" s="431"/>
      <c r="R4" s="434"/>
      <c r="S4" s="451" t="s">
        <v>353</v>
      </c>
      <c r="T4" s="449" t="s">
        <v>354</v>
      </c>
      <c r="U4" s="426" t="s">
        <v>311</v>
      </c>
      <c r="V4" s="431"/>
      <c r="W4" s="434"/>
      <c r="X4" s="426" t="s">
        <v>91</v>
      </c>
      <c r="Y4" s="431"/>
      <c r="Z4" s="431"/>
      <c r="AA4" s="431"/>
      <c r="AB4" s="431"/>
      <c r="AC4" s="434"/>
      <c r="AD4" s="426" t="s">
        <v>223</v>
      </c>
      <c r="AE4" s="431"/>
      <c r="AF4" s="431"/>
      <c r="AG4" s="41"/>
    </row>
    <row r="5" spans="1:33" ht="24" customHeight="1">
      <c r="A5" s="438"/>
      <c r="B5" s="437"/>
      <c r="C5" s="432"/>
      <c r="D5" s="435"/>
      <c r="E5" s="437"/>
      <c r="F5" s="432"/>
      <c r="G5" s="435"/>
      <c r="H5" s="437"/>
      <c r="I5" s="432"/>
      <c r="J5" s="435"/>
      <c r="K5" s="437"/>
      <c r="L5" s="432"/>
      <c r="M5" s="435"/>
      <c r="N5" s="450"/>
      <c r="O5" s="455"/>
      <c r="P5" s="432"/>
      <c r="Q5" s="432"/>
      <c r="R5" s="435"/>
      <c r="S5" s="452"/>
      <c r="T5" s="450"/>
      <c r="U5" s="437"/>
      <c r="V5" s="432"/>
      <c r="W5" s="435"/>
      <c r="X5" s="427"/>
      <c r="Y5" s="433"/>
      <c r="Z5" s="433"/>
      <c r="AA5" s="433"/>
      <c r="AB5" s="433"/>
      <c r="AC5" s="436"/>
      <c r="AD5" s="437"/>
      <c r="AE5" s="432"/>
      <c r="AF5" s="432"/>
      <c r="AG5" s="41"/>
    </row>
    <row r="6" spans="1:33" ht="24" customHeight="1">
      <c r="A6" s="438"/>
      <c r="B6" s="437"/>
      <c r="C6" s="432"/>
      <c r="D6" s="435"/>
      <c r="E6" s="437"/>
      <c r="F6" s="432"/>
      <c r="G6" s="435"/>
      <c r="H6" s="437"/>
      <c r="I6" s="432"/>
      <c r="J6" s="435"/>
      <c r="K6" s="437"/>
      <c r="L6" s="432"/>
      <c r="M6" s="435"/>
      <c r="N6" s="450"/>
      <c r="O6" s="450"/>
      <c r="P6" s="433"/>
      <c r="Q6" s="433"/>
      <c r="R6" s="436"/>
      <c r="S6" s="452"/>
      <c r="T6" s="450"/>
      <c r="U6" s="427"/>
      <c r="V6" s="433"/>
      <c r="W6" s="436"/>
      <c r="X6" s="426" t="s">
        <v>399</v>
      </c>
      <c r="Y6" s="431"/>
      <c r="Z6" s="434"/>
      <c r="AA6" s="426" t="s">
        <v>93</v>
      </c>
      <c r="AB6" s="431"/>
      <c r="AC6" s="434"/>
      <c r="AD6" s="427"/>
      <c r="AE6" s="433"/>
      <c r="AF6" s="433"/>
      <c r="AG6" s="41"/>
    </row>
    <row r="7" spans="1:33" ht="9.75" customHeight="1">
      <c r="A7" s="438"/>
      <c r="B7" s="428" t="s">
        <v>10</v>
      </c>
      <c r="C7" s="428" t="s">
        <v>32</v>
      </c>
      <c r="D7" s="434" t="s">
        <v>33</v>
      </c>
      <c r="E7" s="428" t="s">
        <v>10</v>
      </c>
      <c r="F7" s="428" t="s">
        <v>32</v>
      </c>
      <c r="G7" s="434" t="s">
        <v>33</v>
      </c>
      <c r="H7" s="426" t="s">
        <v>10</v>
      </c>
      <c r="I7" s="426" t="s">
        <v>32</v>
      </c>
      <c r="J7" s="428" t="s">
        <v>33</v>
      </c>
      <c r="K7" s="428" t="s">
        <v>10</v>
      </c>
      <c r="L7" s="431" t="s">
        <v>32</v>
      </c>
      <c r="M7" s="428" t="s">
        <v>33</v>
      </c>
      <c r="N7" s="428" t="s">
        <v>33</v>
      </c>
      <c r="O7" s="428" t="s">
        <v>33</v>
      </c>
      <c r="P7" s="434" t="s">
        <v>10</v>
      </c>
      <c r="Q7" s="434" t="s">
        <v>32</v>
      </c>
      <c r="R7" s="434" t="s">
        <v>33</v>
      </c>
      <c r="S7" s="452"/>
      <c r="T7" s="450"/>
      <c r="U7" s="426" t="s">
        <v>10</v>
      </c>
      <c r="V7" s="426" t="s">
        <v>32</v>
      </c>
      <c r="W7" s="428" t="s">
        <v>33</v>
      </c>
      <c r="X7" s="427"/>
      <c r="Y7" s="433"/>
      <c r="Z7" s="436"/>
      <c r="AA7" s="427"/>
      <c r="AB7" s="433"/>
      <c r="AC7" s="436"/>
      <c r="AD7" s="426" t="s">
        <v>10</v>
      </c>
      <c r="AE7" s="426" t="s">
        <v>32</v>
      </c>
      <c r="AF7" s="426" t="s">
        <v>33</v>
      </c>
      <c r="AG7" s="41"/>
    </row>
    <row r="8" spans="1:33" ht="18" customHeight="1">
      <c r="A8" s="439"/>
      <c r="B8" s="430"/>
      <c r="C8" s="430"/>
      <c r="D8" s="436"/>
      <c r="E8" s="430"/>
      <c r="F8" s="430"/>
      <c r="G8" s="436"/>
      <c r="H8" s="427"/>
      <c r="I8" s="427"/>
      <c r="J8" s="430"/>
      <c r="K8" s="430"/>
      <c r="L8" s="433"/>
      <c r="M8" s="430"/>
      <c r="N8" s="430"/>
      <c r="O8" s="430"/>
      <c r="P8" s="436"/>
      <c r="Q8" s="436"/>
      <c r="R8" s="436"/>
      <c r="S8" s="453"/>
      <c r="T8" s="454"/>
      <c r="U8" s="427"/>
      <c r="V8" s="427"/>
      <c r="W8" s="430"/>
      <c r="X8" s="175" t="s">
        <v>10</v>
      </c>
      <c r="Y8" s="175" t="s">
        <v>32</v>
      </c>
      <c r="Z8" s="175" t="s">
        <v>33</v>
      </c>
      <c r="AA8" s="175" t="s">
        <v>10</v>
      </c>
      <c r="AB8" s="175" t="s">
        <v>32</v>
      </c>
      <c r="AC8" s="175" t="s">
        <v>33</v>
      </c>
      <c r="AD8" s="427"/>
      <c r="AE8" s="427"/>
      <c r="AF8" s="427"/>
      <c r="AG8" s="41"/>
    </row>
    <row r="9" spans="1:32" ht="4.5" customHeight="1">
      <c r="A9" s="18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71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</row>
    <row r="10" spans="1:32" ht="15" customHeight="1">
      <c r="A10" s="150" t="s">
        <v>516</v>
      </c>
      <c r="B10" s="315">
        <f>C10+D10</f>
        <v>728</v>
      </c>
      <c r="C10" s="316">
        <v>457</v>
      </c>
      <c r="D10" s="316">
        <v>271</v>
      </c>
      <c r="E10" s="316">
        <f>F10+G10</f>
        <v>22</v>
      </c>
      <c r="F10" s="316">
        <v>22</v>
      </c>
      <c r="G10" s="321">
        <v>0</v>
      </c>
      <c r="H10" s="316">
        <f>I10+J10</f>
        <v>27</v>
      </c>
      <c r="I10" s="316">
        <v>26</v>
      </c>
      <c r="J10" s="321">
        <v>1</v>
      </c>
      <c r="K10" s="316">
        <f>L10+M10</f>
        <v>611</v>
      </c>
      <c r="L10" s="316">
        <v>388</v>
      </c>
      <c r="M10" s="316">
        <v>223</v>
      </c>
      <c r="N10" s="316">
        <v>23</v>
      </c>
      <c r="O10" s="316">
        <v>3</v>
      </c>
      <c r="P10" s="316">
        <f>Q10+R10</f>
        <v>42</v>
      </c>
      <c r="Q10" s="316">
        <v>21</v>
      </c>
      <c r="R10" s="316">
        <v>21</v>
      </c>
      <c r="S10" s="316">
        <v>40</v>
      </c>
      <c r="T10" s="316">
        <v>16</v>
      </c>
      <c r="U10" s="316">
        <f>V10+W10</f>
        <v>47</v>
      </c>
      <c r="V10" s="316">
        <v>28</v>
      </c>
      <c r="W10" s="316">
        <v>19</v>
      </c>
      <c r="X10" s="316">
        <f>Y10+Z10</f>
        <v>26</v>
      </c>
      <c r="Y10" s="316">
        <v>10</v>
      </c>
      <c r="Z10" s="316">
        <v>16</v>
      </c>
      <c r="AA10" s="316">
        <f>AB10+AC10</f>
        <v>3</v>
      </c>
      <c r="AB10" s="317">
        <v>0</v>
      </c>
      <c r="AC10" s="316">
        <v>3</v>
      </c>
      <c r="AD10" s="316">
        <f>AE10+AF10</f>
        <v>18</v>
      </c>
      <c r="AE10" s="316">
        <v>18</v>
      </c>
      <c r="AF10" s="317">
        <v>0</v>
      </c>
    </row>
    <row r="11" spans="1:32" ht="15" customHeight="1">
      <c r="A11" s="111">
        <v>27</v>
      </c>
      <c r="B11" s="315">
        <f>C11+D11</f>
        <v>722</v>
      </c>
      <c r="C11" s="316">
        <v>451</v>
      </c>
      <c r="D11" s="316">
        <v>271</v>
      </c>
      <c r="E11" s="316">
        <f>F11+G11</f>
        <v>22</v>
      </c>
      <c r="F11" s="316">
        <v>22</v>
      </c>
      <c r="G11" s="321">
        <v>0</v>
      </c>
      <c r="H11" s="316">
        <f>I11+J11</f>
        <v>27</v>
      </c>
      <c r="I11" s="316">
        <v>27</v>
      </c>
      <c r="J11" s="321">
        <v>0</v>
      </c>
      <c r="K11" s="316">
        <f>L11+M11</f>
        <v>607</v>
      </c>
      <c r="L11" s="316">
        <v>382</v>
      </c>
      <c r="M11" s="316">
        <v>225</v>
      </c>
      <c r="N11" s="316">
        <v>23</v>
      </c>
      <c r="O11" s="316">
        <v>3</v>
      </c>
      <c r="P11" s="316">
        <f>Q11+R11</f>
        <v>40</v>
      </c>
      <c r="Q11" s="316">
        <v>20</v>
      </c>
      <c r="R11" s="316">
        <v>20</v>
      </c>
      <c r="S11" s="316">
        <v>41</v>
      </c>
      <c r="T11" s="316">
        <v>14</v>
      </c>
      <c r="U11" s="316">
        <f>V11+W11</f>
        <v>47</v>
      </c>
      <c r="V11" s="316">
        <v>28</v>
      </c>
      <c r="W11" s="316">
        <v>19</v>
      </c>
      <c r="X11" s="316">
        <f>Y11+Z11</f>
        <v>27</v>
      </c>
      <c r="Y11" s="316">
        <v>10</v>
      </c>
      <c r="Z11" s="316">
        <v>17</v>
      </c>
      <c r="AA11" s="316">
        <f>AB11+AC11</f>
        <v>2</v>
      </c>
      <c r="AB11" s="317">
        <v>0</v>
      </c>
      <c r="AC11" s="316">
        <v>2</v>
      </c>
      <c r="AD11" s="316">
        <f>AE11+AF11</f>
        <v>18</v>
      </c>
      <c r="AE11" s="316">
        <v>18</v>
      </c>
      <c r="AF11" s="317">
        <v>0</v>
      </c>
    </row>
    <row r="12" spans="1:32" ht="15" customHeight="1">
      <c r="A12" s="111">
        <v>28</v>
      </c>
      <c r="B12" s="316">
        <f>C12+D12</f>
        <v>732</v>
      </c>
      <c r="C12" s="316">
        <v>447</v>
      </c>
      <c r="D12" s="316">
        <v>285</v>
      </c>
      <c r="E12" s="316">
        <f>F12+G12</f>
        <v>22</v>
      </c>
      <c r="F12" s="316">
        <v>22</v>
      </c>
      <c r="G12" s="321">
        <v>0</v>
      </c>
      <c r="H12" s="316">
        <f>I12+J12</f>
        <v>27</v>
      </c>
      <c r="I12" s="316">
        <v>27</v>
      </c>
      <c r="J12" s="321">
        <v>0</v>
      </c>
      <c r="K12" s="316">
        <f>L12+M12</f>
        <v>610</v>
      </c>
      <c r="L12" s="316">
        <v>377</v>
      </c>
      <c r="M12" s="316">
        <v>233</v>
      </c>
      <c r="N12" s="316">
        <v>22</v>
      </c>
      <c r="O12" s="316">
        <v>3</v>
      </c>
      <c r="P12" s="316">
        <f>Q12+R12</f>
        <v>48</v>
      </c>
      <c r="Q12" s="316">
        <v>21</v>
      </c>
      <c r="R12" s="316">
        <v>27</v>
      </c>
      <c r="S12" s="316">
        <v>44</v>
      </c>
      <c r="T12" s="316">
        <v>13</v>
      </c>
      <c r="U12" s="316">
        <f>V12+W12</f>
        <v>47</v>
      </c>
      <c r="V12" s="316">
        <v>29</v>
      </c>
      <c r="W12" s="316">
        <v>18</v>
      </c>
      <c r="X12" s="316">
        <f>Y12+Z12</f>
        <v>27</v>
      </c>
      <c r="Y12" s="316">
        <v>10</v>
      </c>
      <c r="Z12" s="316">
        <v>17</v>
      </c>
      <c r="AA12" s="316">
        <f>AB12+AC12</f>
        <v>1</v>
      </c>
      <c r="AB12" s="317">
        <v>0</v>
      </c>
      <c r="AC12" s="316">
        <v>1</v>
      </c>
      <c r="AD12" s="316">
        <f>AE12+AF12</f>
        <v>19</v>
      </c>
      <c r="AE12" s="316">
        <v>19</v>
      </c>
      <c r="AF12" s="317">
        <v>0</v>
      </c>
    </row>
    <row r="13" spans="1:32" ht="15" customHeight="1">
      <c r="A13" s="111">
        <v>29</v>
      </c>
      <c r="B13" s="316">
        <f>C13+D13</f>
        <v>723</v>
      </c>
      <c r="C13" s="316">
        <v>426</v>
      </c>
      <c r="D13" s="316">
        <v>297</v>
      </c>
      <c r="E13" s="316">
        <f>F13+G13</f>
        <v>22</v>
      </c>
      <c r="F13" s="316">
        <v>21</v>
      </c>
      <c r="G13" s="321">
        <v>1</v>
      </c>
      <c r="H13" s="316">
        <f>I13+J13</f>
        <v>27</v>
      </c>
      <c r="I13" s="316">
        <v>25</v>
      </c>
      <c r="J13" s="321">
        <v>2</v>
      </c>
      <c r="K13" s="316">
        <f>L13+M13</f>
        <v>583</v>
      </c>
      <c r="L13" s="316">
        <v>351</v>
      </c>
      <c r="M13" s="316">
        <v>232</v>
      </c>
      <c r="N13" s="316">
        <v>22</v>
      </c>
      <c r="O13" s="316">
        <v>3</v>
      </c>
      <c r="P13" s="316">
        <f>Q13+R13</f>
        <v>66</v>
      </c>
      <c r="Q13" s="316">
        <v>29</v>
      </c>
      <c r="R13" s="316">
        <v>37</v>
      </c>
      <c r="S13" s="316">
        <v>44</v>
      </c>
      <c r="T13" s="316">
        <v>14</v>
      </c>
      <c r="U13" s="316">
        <f>V13+W13</f>
        <v>45</v>
      </c>
      <c r="V13" s="316">
        <v>23</v>
      </c>
      <c r="W13" s="316">
        <v>22</v>
      </c>
      <c r="X13" s="316">
        <f>Y13+Z13</f>
        <v>28</v>
      </c>
      <c r="Y13" s="316">
        <v>7</v>
      </c>
      <c r="Z13" s="316">
        <v>21</v>
      </c>
      <c r="AA13" s="316">
        <f>AB13+AC13</f>
        <v>1</v>
      </c>
      <c r="AB13" s="317">
        <v>0</v>
      </c>
      <c r="AC13" s="316">
        <v>1</v>
      </c>
      <c r="AD13" s="316">
        <f>AE13+AF13</f>
        <v>16</v>
      </c>
      <c r="AE13" s="316">
        <v>16</v>
      </c>
      <c r="AF13" s="317">
        <v>0</v>
      </c>
    </row>
    <row r="14" spans="1:32" s="1" customFormat="1" ht="15" customHeight="1">
      <c r="A14" s="125">
        <v>30</v>
      </c>
      <c r="B14" s="319">
        <f>C14+D14</f>
        <v>730</v>
      </c>
      <c r="C14" s="319">
        <v>431</v>
      </c>
      <c r="D14" s="319">
        <v>299</v>
      </c>
      <c r="E14" s="319">
        <f>F14+G14</f>
        <v>22</v>
      </c>
      <c r="F14" s="319">
        <v>21</v>
      </c>
      <c r="G14" s="322">
        <v>1</v>
      </c>
      <c r="H14" s="319">
        <f>I14+J14</f>
        <v>28</v>
      </c>
      <c r="I14" s="319">
        <v>25</v>
      </c>
      <c r="J14" s="322">
        <v>3</v>
      </c>
      <c r="K14" s="319">
        <f>L14+M14</f>
        <v>598</v>
      </c>
      <c r="L14" s="319">
        <v>357</v>
      </c>
      <c r="M14" s="319">
        <v>241</v>
      </c>
      <c r="N14" s="319">
        <v>22</v>
      </c>
      <c r="O14" s="319">
        <v>3</v>
      </c>
      <c r="P14" s="319">
        <f>Q14+R14</f>
        <v>57</v>
      </c>
      <c r="Q14" s="319">
        <v>28</v>
      </c>
      <c r="R14" s="319">
        <v>29</v>
      </c>
      <c r="S14" s="319">
        <v>49</v>
      </c>
      <c r="T14" s="319">
        <v>24</v>
      </c>
      <c r="U14" s="319">
        <f>V14+W14</f>
        <v>45</v>
      </c>
      <c r="V14" s="319">
        <v>23</v>
      </c>
      <c r="W14" s="319">
        <v>22</v>
      </c>
      <c r="X14" s="319">
        <f>Y14+Z14</f>
        <v>28</v>
      </c>
      <c r="Y14" s="319">
        <v>7</v>
      </c>
      <c r="Z14" s="319">
        <v>21</v>
      </c>
      <c r="AA14" s="319">
        <f>AB14+AC14</f>
        <v>1</v>
      </c>
      <c r="AB14" s="320">
        <v>0</v>
      </c>
      <c r="AC14" s="319">
        <v>1</v>
      </c>
      <c r="AD14" s="319">
        <f>AE14+AF14</f>
        <v>16</v>
      </c>
      <c r="AE14" s="319">
        <v>16</v>
      </c>
      <c r="AF14" s="320">
        <v>0</v>
      </c>
    </row>
    <row r="15" spans="1:32" ht="4.5" customHeight="1" thickBot="1">
      <c r="A15" s="2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</row>
    <row r="16" spans="1:15" ht="12.75" customHeight="1">
      <c r="A16" s="5" t="s">
        <v>419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32" s="26" customFormat="1" ht="16.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43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/>
      <c r="AD17" s="179"/>
      <c r="AE17" s="5"/>
      <c r="AF17" s="5"/>
    </row>
  </sheetData>
  <sheetProtection/>
  <mergeCells count="42">
    <mergeCell ref="A1:AF1"/>
    <mergeCell ref="A3:A8"/>
    <mergeCell ref="B3:O3"/>
    <mergeCell ref="P3:T3"/>
    <mergeCell ref="U3:AF3"/>
    <mergeCell ref="B4:D6"/>
    <mergeCell ref="E4:G6"/>
    <mergeCell ref="H4:J6"/>
    <mergeCell ref="K4:M6"/>
    <mergeCell ref="N4:N6"/>
    <mergeCell ref="O4:O6"/>
    <mergeCell ref="P4:R6"/>
    <mergeCell ref="S4:S8"/>
    <mergeCell ref="T4:T8"/>
    <mergeCell ref="U4:W6"/>
    <mergeCell ref="X4:AC5"/>
    <mergeCell ref="O7:O8"/>
    <mergeCell ref="P7:P8"/>
    <mergeCell ref="Q7:Q8"/>
    <mergeCell ref="R7:R8"/>
    <mergeCell ref="AD4:AF6"/>
    <mergeCell ref="X6:Z7"/>
    <mergeCell ref="AA6:AC7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U7:U8"/>
    <mergeCell ref="V7:V8"/>
    <mergeCell ref="W7:W8"/>
    <mergeCell ref="AD7:AD8"/>
    <mergeCell ref="AE7:AE8"/>
    <mergeCell ref="AF7:A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625" style="34" customWidth="1"/>
    <col min="2" max="7" width="14.00390625" style="4" customWidth="1"/>
    <col min="8" max="16384" width="9.00390625" style="4" customWidth="1"/>
  </cols>
  <sheetData>
    <row r="1" spans="1:11" s="303" customFormat="1" ht="18" customHeight="1">
      <c r="A1" s="407" t="s">
        <v>300</v>
      </c>
      <c r="B1" s="407"/>
      <c r="C1" s="407"/>
      <c r="D1" s="407"/>
      <c r="E1" s="407"/>
      <c r="F1" s="407"/>
      <c r="G1" s="407"/>
      <c r="H1" s="302"/>
      <c r="I1" s="302"/>
      <c r="J1" s="302"/>
      <c r="K1" s="302"/>
    </row>
    <row r="2" spans="1:7" s="5" customFormat="1" ht="7.5" customHeight="1">
      <c r="A2" s="33"/>
      <c r="B2" s="105"/>
      <c r="C2" s="102"/>
      <c r="D2" s="106"/>
      <c r="E2" s="106"/>
      <c r="F2" s="106"/>
      <c r="G2" s="106"/>
    </row>
    <row r="3" spans="1:7" s="5" customFormat="1" ht="18" customHeight="1">
      <c r="A3" s="408" t="s">
        <v>445</v>
      </c>
      <c r="B3" s="408"/>
      <c r="C3" s="408"/>
      <c r="D3" s="408"/>
      <c r="E3" s="408"/>
      <c r="F3" s="408"/>
      <c r="G3" s="408"/>
    </row>
    <row r="4" spans="1:7" s="5" customFormat="1" ht="7.5" customHeight="1">
      <c r="A4" s="33"/>
      <c r="B4" s="105"/>
      <c r="C4" s="102"/>
      <c r="D4" s="106"/>
      <c r="E4" s="106"/>
      <c r="F4" s="106"/>
      <c r="G4" s="106"/>
    </row>
    <row r="5" spans="1:7" s="5" customFormat="1" ht="18" customHeight="1">
      <c r="A5" s="409" t="s">
        <v>299</v>
      </c>
      <c r="B5" s="409"/>
      <c r="C5" s="409"/>
      <c r="D5" s="409"/>
      <c r="E5" s="409"/>
      <c r="F5" s="409"/>
      <c r="G5" s="409"/>
    </row>
    <row r="6" spans="1:7" s="5" customFormat="1" ht="18" customHeight="1" thickBot="1">
      <c r="A6" s="25"/>
      <c r="B6" s="96"/>
      <c r="C6" s="96"/>
      <c r="D6" s="96"/>
      <c r="E6" s="459" t="s">
        <v>295</v>
      </c>
      <c r="F6" s="459"/>
      <c r="G6" s="459"/>
    </row>
    <row r="7" spans="1:8" s="5" customFormat="1" ht="18" customHeight="1">
      <c r="A7" s="460" t="s">
        <v>210</v>
      </c>
      <c r="B7" s="461" t="s">
        <v>296</v>
      </c>
      <c r="C7" s="462"/>
      <c r="D7" s="461" t="s">
        <v>297</v>
      </c>
      <c r="E7" s="462"/>
      <c r="F7" s="461" t="s">
        <v>298</v>
      </c>
      <c r="G7" s="463"/>
      <c r="H7" s="26"/>
    </row>
    <row r="8" spans="1:8" s="5" customFormat="1" ht="18" customHeight="1">
      <c r="A8" s="403"/>
      <c r="B8" s="98" t="s">
        <v>32</v>
      </c>
      <c r="C8" s="98" t="s">
        <v>33</v>
      </c>
      <c r="D8" s="98" t="s">
        <v>32</v>
      </c>
      <c r="E8" s="98" t="s">
        <v>33</v>
      </c>
      <c r="F8" s="98" t="s">
        <v>32</v>
      </c>
      <c r="G8" s="97" t="s">
        <v>33</v>
      </c>
      <c r="H8" s="26"/>
    </row>
    <row r="9" spans="1:7" s="5" customFormat="1" ht="6" customHeight="1">
      <c r="A9" s="70"/>
      <c r="B9" s="105"/>
      <c r="C9" s="102"/>
      <c r="D9" s="106"/>
      <c r="E9" s="106"/>
      <c r="F9" s="106"/>
      <c r="G9" s="106"/>
    </row>
    <row r="10" spans="1:7" s="5" customFormat="1" ht="16.5" customHeight="1">
      <c r="A10" s="19"/>
      <c r="B10" s="464" t="s">
        <v>292</v>
      </c>
      <c r="C10" s="465"/>
      <c r="D10" s="106"/>
      <c r="E10" s="106"/>
      <c r="F10" s="106"/>
      <c r="G10" s="106"/>
    </row>
    <row r="11" spans="1:7" s="5" customFormat="1" ht="16.5" customHeight="1">
      <c r="A11" s="19" t="s">
        <v>511</v>
      </c>
      <c r="B11" s="95">
        <v>116.3</v>
      </c>
      <c r="C11" s="95">
        <v>115.2</v>
      </c>
      <c r="D11" s="95">
        <v>21.1</v>
      </c>
      <c r="E11" s="95">
        <v>20.5</v>
      </c>
      <c r="F11" s="95">
        <v>64.6</v>
      </c>
      <c r="G11" s="95">
        <v>64</v>
      </c>
    </row>
    <row r="12" spans="1:7" s="5" customFormat="1" ht="16.5" customHeight="1">
      <c r="A12" s="19">
        <v>27</v>
      </c>
      <c r="B12" s="95">
        <v>116.3</v>
      </c>
      <c r="C12" s="95">
        <v>115.3</v>
      </c>
      <c r="D12" s="95">
        <v>21.1</v>
      </c>
      <c r="E12" s="95">
        <v>20.7</v>
      </c>
      <c r="F12" s="95">
        <v>64.7</v>
      </c>
      <c r="G12" s="95">
        <v>64.2</v>
      </c>
    </row>
    <row r="13" spans="1:7" s="5" customFormat="1" ht="16.5" customHeight="1">
      <c r="A13" s="19">
        <v>28</v>
      </c>
      <c r="B13" s="95">
        <v>116.3</v>
      </c>
      <c r="C13" s="95">
        <v>115.3</v>
      </c>
      <c r="D13" s="95">
        <v>21.2</v>
      </c>
      <c r="E13" s="95">
        <v>20.6</v>
      </c>
      <c r="F13" s="457" t="s">
        <v>514</v>
      </c>
      <c r="G13" s="457"/>
    </row>
    <row r="14" spans="1:7" s="5" customFormat="1" ht="16.5" customHeight="1">
      <c r="A14" s="19">
        <v>29</v>
      </c>
      <c r="B14" s="95">
        <v>116.1</v>
      </c>
      <c r="C14" s="95">
        <v>115.2</v>
      </c>
      <c r="D14" s="95">
        <v>21.1</v>
      </c>
      <c r="E14" s="95">
        <v>20.7</v>
      </c>
      <c r="F14" s="458"/>
      <c r="G14" s="458"/>
    </row>
    <row r="15" spans="1:7" s="1" customFormat="1" ht="16.5" customHeight="1">
      <c r="A15" s="117">
        <v>30</v>
      </c>
      <c r="B15" s="323">
        <v>116.5</v>
      </c>
      <c r="C15" s="323">
        <v>115.3</v>
      </c>
      <c r="D15" s="323">
        <v>21.6</v>
      </c>
      <c r="E15" s="323">
        <v>20.7</v>
      </c>
      <c r="F15" s="458"/>
      <c r="G15" s="458"/>
    </row>
    <row r="16" spans="1:7" s="5" customFormat="1" ht="16.5" customHeight="1">
      <c r="A16" s="19"/>
      <c r="B16" s="105"/>
      <c r="C16" s="102"/>
      <c r="D16" s="106"/>
      <c r="E16" s="106"/>
      <c r="F16" s="106"/>
      <c r="G16" s="106"/>
    </row>
    <row r="17" spans="1:7" s="5" customFormat="1" ht="16.5" customHeight="1">
      <c r="A17" s="19"/>
      <c r="B17" s="464" t="s">
        <v>293</v>
      </c>
      <c r="C17" s="465"/>
      <c r="D17" s="106"/>
      <c r="E17" s="106"/>
      <c r="F17" s="106"/>
      <c r="G17" s="106"/>
    </row>
    <row r="18" spans="1:7" s="5" customFormat="1" ht="16.5" customHeight="1">
      <c r="A18" s="19" t="s">
        <v>511</v>
      </c>
      <c r="B18" s="95">
        <v>122.3</v>
      </c>
      <c r="C18" s="102">
        <v>121.3</v>
      </c>
      <c r="D18" s="106">
        <v>23.8</v>
      </c>
      <c r="E18" s="106">
        <v>23.1</v>
      </c>
      <c r="F18" s="106">
        <v>67.3</v>
      </c>
      <c r="G18" s="106">
        <v>66.9</v>
      </c>
    </row>
    <row r="19" spans="1:7" s="5" customFormat="1" ht="16.5" customHeight="1">
      <c r="A19" s="19">
        <v>27</v>
      </c>
      <c r="B19" s="95">
        <v>122.4</v>
      </c>
      <c r="C19" s="102">
        <v>121.2</v>
      </c>
      <c r="D19" s="106">
        <v>23.9</v>
      </c>
      <c r="E19" s="106">
        <v>23.1</v>
      </c>
      <c r="F19" s="106">
        <v>67.3</v>
      </c>
      <c r="G19" s="106">
        <v>66.7</v>
      </c>
    </row>
    <row r="20" spans="1:7" s="5" customFormat="1" ht="16.5" customHeight="1">
      <c r="A20" s="19">
        <v>28</v>
      </c>
      <c r="B20" s="95">
        <v>122.3</v>
      </c>
      <c r="C20" s="102">
        <v>121.3</v>
      </c>
      <c r="D20" s="106">
        <v>23.9</v>
      </c>
      <c r="E20" s="106">
        <v>23.2</v>
      </c>
      <c r="F20" s="457" t="s">
        <v>514</v>
      </c>
      <c r="G20" s="457"/>
    </row>
    <row r="21" spans="1:7" s="5" customFormat="1" ht="16.5" customHeight="1">
      <c r="A21" s="19">
        <v>29</v>
      </c>
      <c r="B21" s="95">
        <v>122.3</v>
      </c>
      <c r="C21" s="102">
        <v>121.1</v>
      </c>
      <c r="D21" s="106">
        <v>23.9</v>
      </c>
      <c r="E21" s="106">
        <v>23.2</v>
      </c>
      <c r="F21" s="458"/>
      <c r="G21" s="458"/>
    </row>
    <row r="22" spans="1:7" s="1" customFormat="1" ht="16.5" customHeight="1">
      <c r="A22" s="117">
        <v>30</v>
      </c>
      <c r="B22" s="323">
        <v>122.1</v>
      </c>
      <c r="C22" s="324">
        <v>121.2</v>
      </c>
      <c r="D22" s="325">
        <v>23.7</v>
      </c>
      <c r="E22" s="325">
        <v>23.3</v>
      </c>
      <c r="F22" s="458"/>
      <c r="G22" s="458"/>
    </row>
    <row r="23" spans="1:7" s="5" customFormat="1" ht="16.5" customHeight="1">
      <c r="A23" s="19"/>
      <c r="B23" s="105"/>
      <c r="C23" s="102"/>
      <c r="D23" s="106"/>
      <c r="E23" s="106"/>
      <c r="F23" s="106"/>
      <c r="G23" s="106"/>
    </row>
    <row r="24" spans="1:7" s="5" customFormat="1" ht="16.5" customHeight="1">
      <c r="A24" s="19"/>
      <c r="B24" s="464" t="s">
        <v>294</v>
      </c>
      <c r="C24" s="465"/>
      <c r="D24" s="106"/>
      <c r="E24" s="106"/>
      <c r="F24" s="106"/>
      <c r="G24" s="106"/>
    </row>
    <row r="25" spans="1:7" s="5" customFormat="1" ht="16.5" customHeight="1">
      <c r="A25" s="19" t="s">
        <v>511</v>
      </c>
      <c r="B25" s="95">
        <v>128.1</v>
      </c>
      <c r="C25" s="102">
        <v>126.2</v>
      </c>
      <c r="D25" s="106">
        <v>26.8</v>
      </c>
      <c r="E25" s="106">
        <v>26.1</v>
      </c>
      <c r="F25" s="106">
        <v>70</v>
      </c>
      <c r="G25" s="106">
        <v>69.6</v>
      </c>
    </row>
    <row r="26" spans="1:7" s="5" customFormat="1" ht="16.5" customHeight="1">
      <c r="A26" s="19">
        <v>27</v>
      </c>
      <c r="B26" s="95">
        <v>127.9</v>
      </c>
      <c r="C26" s="102">
        <v>127.1</v>
      </c>
      <c r="D26" s="106">
        <v>26.8</v>
      </c>
      <c r="E26" s="106">
        <v>26.1</v>
      </c>
      <c r="F26" s="106">
        <v>69.8</v>
      </c>
      <c r="G26" s="106">
        <v>69.4</v>
      </c>
    </row>
    <row r="27" spans="1:7" s="5" customFormat="1" ht="16.5" customHeight="1">
      <c r="A27" s="19">
        <v>28</v>
      </c>
      <c r="B27" s="102">
        <v>128</v>
      </c>
      <c r="C27" s="102">
        <v>126.9</v>
      </c>
      <c r="D27" s="106">
        <v>26.9</v>
      </c>
      <c r="E27" s="106">
        <v>26.1</v>
      </c>
      <c r="F27" s="457" t="s">
        <v>514</v>
      </c>
      <c r="G27" s="457"/>
    </row>
    <row r="28" spans="1:7" s="5" customFormat="1" ht="16.5" customHeight="1">
      <c r="A28" s="19">
        <v>29</v>
      </c>
      <c r="B28" s="102">
        <v>128.1</v>
      </c>
      <c r="C28" s="102">
        <v>127</v>
      </c>
      <c r="D28" s="106">
        <v>27.1</v>
      </c>
      <c r="E28" s="106">
        <v>26.1</v>
      </c>
      <c r="F28" s="458"/>
      <c r="G28" s="458"/>
    </row>
    <row r="29" spans="1:7" s="1" customFormat="1" ht="16.5" customHeight="1">
      <c r="A29" s="117">
        <v>30</v>
      </c>
      <c r="B29" s="324">
        <v>127.9</v>
      </c>
      <c r="C29" s="324">
        <v>127</v>
      </c>
      <c r="D29" s="325">
        <v>27</v>
      </c>
      <c r="E29" s="325">
        <v>26.2</v>
      </c>
      <c r="F29" s="458"/>
      <c r="G29" s="458"/>
    </row>
    <row r="30" spans="1:7" s="5" customFormat="1" ht="16.5" customHeight="1">
      <c r="A30" s="19"/>
      <c r="B30" s="105"/>
      <c r="C30" s="102"/>
      <c r="D30" s="106"/>
      <c r="E30" s="106"/>
      <c r="F30" s="106"/>
      <c r="G30" s="106"/>
    </row>
    <row r="31" spans="1:7" s="5" customFormat="1" ht="16.5" customHeight="1">
      <c r="A31" s="19"/>
      <c r="B31" s="464" t="s">
        <v>301</v>
      </c>
      <c r="C31" s="465"/>
      <c r="D31" s="106"/>
      <c r="E31" s="106"/>
      <c r="F31" s="106"/>
      <c r="G31" s="106"/>
    </row>
    <row r="32" spans="1:7" s="5" customFormat="1" ht="16.5" customHeight="1">
      <c r="A32" s="19" t="s">
        <v>511</v>
      </c>
      <c r="B32" s="95">
        <v>133.3</v>
      </c>
      <c r="C32" s="102">
        <v>133.4</v>
      </c>
      <c r="D32" s="106">
        <v>30.1</v>
      </c>
      <c r="E32" s="106">
        <v>29.7</v>
      </c>
      <c r="F32" s="106">
        <v>72.3</v>
      </c>
      <c r="G32" s="106">
        <v>72.6</v>
      </c>
    </row>
    <row r="33" spans="1:7" s="5" customFormat="1" ht="16.5" customHeight="1">
      <c r="A33" s="19">
        <v>27</v>
      </c>
      <c r="B33" s="95">
        <v>133.4</v>
      </c>
      <c r="C33" s="102">
        <v>133.3</v>
      </c>
      <c r="D33" s="106">
        <v>30.1</v>
      </c>
      <c r="E33" s="106">
        <v>29.6</v>
      </c>
      <c r="F33" s="106">
        <v>72.3</v>
      </c>
      <c r="G33" s="106">
        <v>72.4</v>
      </c>
    </row>
    <row r="34" spans="1:7" s="5" customFormat="1" ht="16.5" customHeight="1">
      <c r="A34" s="19">
        <v>28</v>
      </c>
      <c r="B34" s="95">
        <v>133.2</v>
      </c>
      <c r="C34" s="102">
        <v>133.1</v>
      </c>
      <c r="D34" s="106">
        <v>30.2</v>
      </c>
      <c r="E34" s="106">
        <v>29.5</v>
      </c>
      <c r="F34" s="457" t="s">
        <v>514</v>
      </c>
      <c r="G34" s="457"/>
    </row>
    <row r="35" spans="1:7" s="5" customFormat="1" ht="16.5" customHeight="1">
      <c r="A35" s="19">
        <v>29</v>
      </c>
      <c r="B35" s="95">
        <v>133.5</v>
      </c>
      <c r="C35" s="102">
        <v>133</v>
      </c>
      <c r="D35" s="106">
        <v>30.4</v>
      </c>
      <c r="E35" s="106">
        <v>29.5</v>
      </c>
      <c r="F35" s="458"/>
      <c r="G35" s="458"/>
    </row>
    <row r="36" spans="1:7" s="1" customFormat="1" ht="16.5" customHeight="1">
      <c r="A36" s="117">
        <v>30</v>
      </c>
      <c r="B36" s="323">
        <v>133.6</v>
      </c>
      <c r="C36" s="324">
        <v>133.1</v>
      </c>
      <c r="D36" s="325">
        <v>30.5</v>
      </c>
      <c r="E36" s="325">
        <v>29.5</v>
      </c>
      <c r="F36" s="458"/>
      <c r="G36" s="458"/>
    </row>
    <row r="37" spans="1:7" s="5" customFormat="1" ht="16.5" customHeight="1">
      <c r="A37" s="19"/>
      <c r="B37" s="105"/>
      <c r="C37" s="102"/>
      <c r="D37" s="106"/>
      <c r="E37" s="106"/>
      <c r="F37" s="106"/>
      <c r="G37" s="106"/>
    </row>
    <row r="38" spans="1:7" s="5" customFormat="1" ht="16.5" customHeight="1">
      <c r="A38" s="19"/>
      <c r="B38" s="464" t="s">
        <v>302</v>
      </c>
      <c r="C38" s="465"/>
      <c r="D38" s="106"/>
      <c r="E38" s="106"/>
      <c r="F38" s="106"/>
      <c r="G38" s="106"/>
    </row>
    <row r="39" spans="1:7" s="5" customFormat="1" ht="16.5" customHeight="1">
      <c r="A39" s="19" t="s">
        <v>511</v>
      </c>
      <c r="B39" s="95">
        <v>138.8</v>
      </c>
      <c r="C39" s="102">
        <v>140</v>
      </c>
      <c r="D39" s="106">
        <v>33.9</v>
      </c>
      <c r="E39" s="106">
        <v>33.8</v>
      </c>
      <c r="F39" s="106">
        <v>74.6</v>
      </c>
      <c r="G39" s="106">
        <v>75.6</v>
      </c>
    </row>
    <row r="40" spans="1:7" s="5" customFormat="1" ht="16.5" customHeight="1">
      <c r="A40" s="19">
        <v>27</v>
      </c>
      <c r="B40" s="95">
        <v>138.9</v>
      </c>
      <c r="C40" s="102">
        <v>140.1</v>
      </c>
      <c r="D40" s="106">
        <v>33.6</v>
      </c>
      <c r="E40" s="106">
        <v>33.7</v>
      </c>
      <c r="F40" s="106">
        <v>74.7</v>
      </c>
      <c r="G40" s="106">
        <v>75.7</v>
      </c>
    </row>
    <row r="41" spans="1:7" s="5" customFormat="1" ht="16.5" customHeight="1">
      <c r="A41" s="19">
        <v>28</v>
      </c>
      <c r="B41" s="95">
        <v>138.8</v>
      </c>
      <c r="C41" s="102">
        <v>139.9</v>
      </c>
      <c r="D41" s="106">
        <v>33.7</v>
      </c>
      <c r="E41" s="106">
        <v>33.6</v>
      </c>
      <c r="F41" s="457" t="s">
        <v>514</v>
      </c>
      <c r="G41" s="457"/>
    </row>
    <row r="42" spans="1:7" s="5" customFormat="1" ht="16.5" customHeight="1">
      <c r="A42" s="19">
        <v>29</v>
      </c>
      <c r="B42" s="95">
        <v>138.7</v>
      </c>
      <c r="C42" s="102">
        <v>140</v>
      </c>
      <c r="D42" s="106">
        <v>33.8</v>
      </c>
      <c r="E42" s="106">
        <v>33.7</v>
      </c>
      <c r="F42" s="458"/>
      <c r="G42" s="458"/>
    </row>
    <row r="43" spans="1:7" s="1" customFormat="1" ht="16.5" customHeight="1">
      <c r="A43" s="117">
        <v>30</v>
      </c>
      <c r="B43" s="323">
        <v>138.8</v>
      </c>
      <c r="C43" s="324">
        <v>139.6</v>
      </c>
      <c r="D43" s="325">
        <v>34</v>
      </c>
      <c r="E43" s="325">
        <v>33.6</v>
      </c>
      <c r="F43" s="458"/>
      <c r="G43" s="458"/>
    </row>
    <row r="44" spans="1:7" s="5" customFormat="1" ht="16.5" customHeight="1">
      <c r="A44" s="19"/>
      <c r="B44" s="105"/>
      <c r="C44" s="102"/>
      <c r="D44" s="106"/>
      <c r="E44" s="106"/>
      <c r="F44" s="106"/>
      <c r="G44" s="106"/>
    </row>
    <row r="45" spans="1:7" s="5" customFormat="1" ht="16.5" customHeight="1">
      <c r="A45" s="19"/>
      <c r="B45" s="464" t="s">
        <v>303</v>
      </c>
      <c r="C45" s="465"/>
      <c r="D45" s="106"/>
      <c r="E45" s="106"/>
      <c r="F45" s="106"/>
      <c r="G45" s="106"/>
    </row>
    <row r="46" spans="1:7" s="5" customFormat="1" ht="16.5" customHeight="1">
      <c r="A46" s="19" t="s">
        <v>511</v>
      </c>
      <c r="B46" s="95">
        <v>144.9</v>
      </c>
      <c r="C46" s="102">
        <v>146.5</v>
      </c>
      <c r="D46" s="106">
        <v>37.9</v>
      </c>
      <c r="E46" s="106">
        <v>38.6</v>
      </c>
      <c r="F46" s="106">
        <v>77.4</v>
      </c>
      <c r="G46" s="106">
        <v>78.9</v>
      </c>
    </row>
    <row r="47" spans="1:7" s="5" customFormat="1" ht="16.5" customHeight="1">
      <c r="A47" s="19">
        <v>27</v>
      </c>
      <c r="B47" s="95">
        <v>144.9</v>
      </c>
      <c r="C47" s="102">
        <v>146.7</v>
      </c>
      <c r="D47" s="106">
        <v>38.3</v>
      </c>
      <c r="E47" s="106">
        <v>38.7</v>
      </c>
      <c r="F47" s="106">
        <v>77.3</v>
      </c>
      <c r="G47" s="106">
        <v>79</v>
      </c>
    </row>
    <row r="48" spans="1:7" s="5" customFormat="1" ht="16.5" customHeight="1">
      <c r="A48" s="19">
        <v>28</v>
      </c>
      <c r="B48" s="95">
        <v>145.1</v>
      </c>
      <c r="C48" s="102">
        <v>146.9</v>
      </c>
      <c r="D48" s="106">
        <v>38.1</v>
      </c>
      <c r="E48" s="106">
        <v>38.9</v>
      </c>
      <c r="F48" s="457" t="s">
        <v>514</v>
      </c>
      <c r="G48" s="457"/>
    </row>
    <row r="49" spans="1:7" s="5" customFormat="1" ht="16.5" customHeight="1">
      <c r="A49" s="19">
        <v>29</v>
      </c>
      <c r="B49" s="95">
        <v>145</v>
      </c>
      <c r="C49" s="102">
        <v>146.6</v>
      </c>
      <c r="D49" s="106">
        <v>38.1</v>
      </c>
      <c r="E49" s="106">
        <v>38.6</v>
      </c>
      <c r="F49" s="458"/>
      <c r="G49" s="458"/>
    </row>
    <row r="50" spans="1:7" s="1" customFormat="1" ht="16.5" customHeight="1">
      <c r="A50" s="117">
        <v>30</v>
      </c>
      <c r="B50" s="323">
        <v>144.9</v>
      </c>
      <c r="C50" s="324">
        <v>146.7</v>
      </c>
      <c r="D50" s="325">
        <v>38.1</v>
      </c>
      <c r="E50" s="325">
        <v>38.7</v>
      </c>
      <c r="F50" s="458"/>
      <c r="G50" s="458"/>
    </row>
    <row r="51" spans="1:7" s="5" customFormat="1" ht="16.5" customHeight="1" thickBot="1">
      <c r="A51" s="32"/>
      <c r="B51" s="107"/>
      <c r="C51" s="96"/>
      <c r="D51" s="108"/>
      <c r="E51" s="108"/>
      <c r="F51" s="108"/>
      <c r="G51" s="108"/>
    </row>
    <row r="52" spans="1:7" s="9" customFormat="1" ht="16.5" customHeight="1">
      <c r="A52" s="5" t="s">
        <v>420</v>
      </c>
      <c r="B52" s="103"/>
      <c r="C52" s="104"/>
      <c r="D52" s="109"/>
      <c r="E52" s="109"/>
      <c r="F52" s="109"/>
      <c r="G52" s="109"/>
    </row>
    <row r="53" s="327" customFormat="1" ht="13.5">
      <c r="A53" s="326"/>
    </row>
    <row r="54" s="327" customFormat="1" ht="13.5">
      <c r="A54" s="326"/>
    </row>
  </sheetData>
  <sheetProtection/>
  <mergeCells count="32">
    <mergeCell ref="F50:G50"/>
    <mergeCell ref="B10:C10"/>
    <mergeCell ref="B17:C17"/>
    <mergeCell ref="B24:C24"/>
    <mergeCell ref="B31:C31"/>
    <mergeCell ref="B38:C38"/>
    <mergeCell ref="B45:C45"/>
    <mergeCell ref="F14:G14"/>
    <mergeCell ref="F21:G21"/>
    <mergeCell ref="F28:G28"/>
    <mergeCell ref="A1:G1"/>
    <mergeCell ref="A3:G3"/>
    <mergeCell ref="A5:G5"/>
    <mergeCell ref="E6:G6"/>
    <mergeCell ref="A7:A8"/>
    <mergeCell ref="B7:C7"/>
    <mergeCell ref="D7:E7"/>
    <mergeCell ref="F7:G7"/>
    <mergeCell ref="F49:G49"/>
    <mergeCell ref="F15:G15"/>
    <mergeCell ref="F22:G22"/>
    <mergeCell ref="F29:G29"/>
    <mergeCell ref="F36:G36"/>
    <mergeCell ref="F43:G43"/>
    <mergeCell ref="F13:G13"/>
    <mergeCell ref="F20:G20"/>
    <mergeCell ref="F27:G27"/>
    <mergeCell ref="F34:G34"/>
    <mergeCell ref="F41:G41"/>
    <mergeCell ref="F48:G48"/>
    <mergeCell ref="F35:G35"/>
    <mergeCell ref="F42:G42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0">
      <selection activeCell="C8" sqref="C8"/>
    </sheetView>
  </sheetViews>
  <sheetFormatPr defaultColWidth="9.00390625" defaultRowHeight="13.5"/>
  <cols>
    <col min="1" max="1" width="12.625" style="34" customWidth="1"/>
    <col min="2" max="7" width="14.00390625" style="4" customWidth="1"/>
    <col min="8" max="16384" width="9.00390625" style="4" customWidth="1"/>
  </cols>
  <sheetData>
    <row r="1" spans="1:8" s="5" customFormat="1" ht="18.75" customHeight="1">
      <c r="A1" s="409" t="s">
        <v>304</v>
      </c>
      <c r="B1" s="409"/>
      <c r="C1" s="409"/>
      <c r="D1" s="409"/>
      <c r="E1" s="409"/>
      <c r="F1" s="409"/>
      <c r="G1" s="409"/>
      <c r="H1" s="110"/>
    </row>
    <row r="2" spans="1:7" s="5" customFormat="1" ht="18" customHeight="1" thickBot="1">
      <c r="A2" s="25"/>
      <c r="B2" s="96"/>
      <c r="C2" s="96"/>
      <c r="D2" s="96"/>
      <c r="E2" s="459" t="s">
        <v>295</v>
      </c>
      <c r="F2" s="459"/>
      <c r="G2" s="459"/>
    </row>
    <row r="3" spans="1:7" s="5" customFormat="1" ht="18" customHeight="1">
      <c r="A3" s="460" t="s">
        <v>210</v>
      </c>
      <c r="B3" s="461" t="s">
        <v>296</v>
      </c>
      <c r="C3" s="462"/>
      <c r="D3" s="461" t="s">
        <v>297</v>
      </c>
      <c r="E3" s="462"/>
      <c r="F3" s="461" t="s">
        <v>298</v>
      </c>
      <c r="G3" s="463"/>
    </row>
    <row r="4" spans="1:7" s="5" customFormat="1" ht="18" customHeight="1">
      <c r="A4" s="403"/>
      <c r="B4" s="98" t="s">
        <v>32</v>
      </c>
      <c r="C4" s="98" t="s">
        <v>33</v>
      </c>
      <c r="D4" s="98" t="s">
        <v>32</v>
      </c>
      <c r="E4" s="98" t="s">
        <v>33</v>
      </c>
      <c r="F4" s="98" t="s">
        <v>32</v>
      </c>
      <c r="G4" s="97" t="s">
        <v>33</v>
      </c>
    </row>
    <row r="5" spans="1:7" s="5" customFormat="1" ht="6" customHeight="1">
      <c r="A5" s="74"/>
      <c r="B5" s="99"/>
      <c r="C5" s="100"/>
      <c r="D5" s="100"/>
      <c r="E5" s="100"/>
      <c r="F5" s="100"/>
      <c r="G5" s="100"/>
    </row>
    <row r="6" spans="1:7" s="5" customFormat="1" ht="18" customHeight="1">
      <c r="A6" s="40"/>
      <c r="B6" s="464" t="s">
        <v>292</v>
      </c>
      <c r="C6" s="465"/>
      <c r="D6" s="95"/>
      <c r="E6" s="95"/>
      <c r="F6" s="95"/>
      <c r="G6" s="95"/>
    </row>
    <row r="7" spans="1:7" s="5" customFormat="1" ht="18" customHeight="1">
      <c r="A7" s="19" t="s">
        <v>511</v>
      </c>
      <c r="B7" s="95">
        <v>152.2</v>
      </c>
      <c r="C7" s="95">
        <v>151.6</v>
      </c>
      <c r="D7" s="95">
        <v>43.1</v>
      </c>
      <c r="E7" s="95">
        <v>43.6</v>
      </c>
      <c r="F7" s="95">
        <v>80.7</v>
      </c>
      <c r="G7" s="95">
        <v>81.8</v>
      </c>
    </row>
    <row r="8" spans="1:7" s="5" customFormat="1" ht="18" customHeight="1">
      <c r="A8" s="19">
        <v>27</v>
      </c>
      <c r="B8" s="95">
        <v>152.2</v>
      </c>
      <c r="C8" s="95">
        <v>151.7</v>
      </c>
      <c r="D8" s="95">
        <v>43.6</v>
      </c>
      <c r="E8" s="95">
        <v>43.2</v>
      </c>
      <c r="F8" s="95">
        <v>80.9</v>
      </c>
      <c r="G8" s="95">
        <v>81.7</v>
      </c>
    </row>
    <row r="9" spans="1:7" s="5" customFormat="1" ht="18" customHeight="1">
      <c r="A9" s="19">
        <v>28</v>
      </c>
      <c r="B9" s="95">
        <v>152.6</v>
      </c>
      <c r="C9" s="95">
        <v>151.8</v>
      </c>
      <c r="D9" s="95">
        <v>43.7</v>
      </c>
      <c r="E9" s="95">
        <v>43.2</v>
      </c>
      <c r="F9" s="457" t="s">
        <v>514</v>
      </c>
      <c r="G9" s="457"/>
    </row>
    <row r="10" spans="1:7" s="1" customFormat="1" ht="18" customHeight="1">
      <c r="A10" s="19">
        <v>29</v>
      </c>
      <c r="B10" s="95">
        <v>152.7</v>
      </c>
      <c r="C10" s="95">
        <v>151.9</v>
      </c>
      <c r="D10" s="95">
        <v>43.5</v>
      </c>
      <c r="E10" s="95">
        <v>43.4</v>
      </c>
      <c r="F10" s="458"/>
      <c r="G10" s="458"/>
    </row>
    <row r="11" spans="1:7" s="1" customFormat="1" ht="18" customHeight="1">
      <c r="A11" s="117">
        <v>30</v>
      </c>
      <c r="B11" s="323">
        <v>152.2</v>
      </c>
      <c r="C11" s="323">
        <v>151.8</v>
      </c>
      <c r="D11" s="323">
        <v>43.2</v>
      </c>
      <c r="E11" s="323">
        <v>43</v>
      </c>
      <c r="F11" s="458"/>
      <c r="G11" s="458"/>
    </row>
    <row r="12" spans="1:7" s="5" customFormat="1" ht="18" customHeight="1">
      <c r="A12" s="40"/>
      <c r="B12" s="94"/>
      <c r="C12" s="95"/>
      <c r="D12" s="95"/>
      <c r="E12" s="95"/>
      <c r="F12" s="95"/>
      <c r="G12" s="95"/>
    </row>
    <row r="13" spans="1:7" s="5" customFormat="1" ht="18" customHeight="1">
      <c r="A13" s="40"/>
      <c r="B13" s="464" t="s">
        <v>293</v>
      </c>
      <c r="C13" s="465"/>
      <c r="D13" s="95"/>
      <c r="E13" s="95"/>
      <c r="F13" s="95"/>
      <c r="G13" s="95"/>
    </row>
    <row r="14" spans="1:9" ht="18" customHeight="1">
      <c r="A14" s="19" t="s">
        <v>511</v>
      </c>
      <c r="B14" s="95">
        <v>159.2</v>
      </c>
      <c r="C14" s="95">
        <v>154.6</v>
      </c>
      <c r="D14" s="95">
        <v>48.5</v>
      </c>
      <c r="E14" s="95">
        <v>46.8</v>
      </c>
      <c r="F14" s="95">
        <v>84.5</v>
      </c>
      <c r="G14" s="95">
        <v>83.6</v>
      </c>
      <c r="H14" s="327"/>
      <c r="I14" s="327"/>
    </row>
    <row r="15" spans="1:7" s="5" customFormat="1" ht="18" customHeight="1">
      <c r="A15" s="19">
        <v>27</v>
      </c>
      <c r="B15" s="95">
        <v>159.6</v>
      </c>
      <c r="C15" s="95">
        <v>154.7</v>
      </c>
      <c r="D15" s="95">
        <v>48.5</v>
      </c>
      <c r="E15" s="95">
        <v>46.9</v>
      </c>
      <c r="F15" s="95">
        <v>84.7</v>
      </c>
      <c r="G15" s="95">
        <v>83.7</v>
      </c>
    </row>
    <row r="16" spans="1:7" s="5" customFormat="1" ht="18" customHeight="1">
      <c r="A16" s="19">
        <v>28</v>
      </c>
      <c r="B16" s="95">
        <v>159.9</v>
      </c>
      <c r="C16" s="95">
        <v>154.7</v>
      </c>
      <c r="D16" s="95">
        <v>48.5</v>
      </c>
      <c r="E16" s="95">
        <v>46.6</v>
      </c>
      <c r="F16" s="457" t="s">
        <v>514</v>
      </c>
      <c r="G16" s="457"/>
    </row>
    <row r="17" spans="1:7" s="1" customFormat="1" ht="18" customHeight="1">
      <c r="A17" s="19">
        <v>29</v>
      </c>
      <c r="B17" s="95">
        <v>159.9</v>
      </c>
      <c r="C17" s="95">
        <v>155.1</v>
      </c>
      <c r="D17" s="95">
        <v>49.1</v>
      </c>
      <c r="E17" s="95">
        <v>46.9</v>
      </c>
      <c r="F17" s="458"/>
      <c r="G17" s="458"/>
    </row>
    <row r="18" spans="1:7" s="1" customFormat="1" ht="18" customHeight="1">
      <c r="A18" s="117">
        <v>30</v>
      </c>
      <c r="B18" s="323">
        <v>160</v>
      </c>
      <c r="C18" s="323">
        <v>155.1</v>
      </c>
      <c r="D18" s="323">
        <v>48.7</v>
      </c>
      <c r="E18" s="323">
        <v>47</v>
      </c>
      <c r="F18" s="458"/>
      <c r="G18" s="458"/>
    </row>
    <row r="19" spans="1:9" ht="18" customHeight="1">
      <c r="A19" s="19"/>
      <c r="B19" s="95"/>
      <c r="C19" s="95"/>
      <c r="D19" s="95"/>
      <c r="E19" s="95"/>
      <c r="F19" s="95"/>
      <c r="G19" s="95"/>
      <c r="H19" s="327"/>
      <c r="I19" s="327"/>
    </row>
    <row r="20" spans="1:9" ht="18" customHeight="1">
      <c r="A20" s="19"/>
      <c r="B20" s="465" t="s">
        <v>294</v>
      </c>
      <c r="C20" s="465"/>
      <c r="D20" s="95"/>
      <c r="E20" s="95"/>
      <c r="F20" s="95"/>
      <c r="G20" s="95"/>
      <c r="H20" s="327"/>
      <c r="I20" s="327"/>
    </row>
    <row r="21" spans="1:9" ht="18" customHeight="1">
      <c r="A21" s="19" t="s">
        <v>511</v>
      </c>
      <c r="B21" s="95">
        <v>164.9</v>
      </c>
      <c r="C21" s="95">
        <v>156.4</v>
      </c>
      <c r="D21" s="95">
        <v>53.8</v>
      </c>
      <c r="E21" s="95">
        <v>49.5</v>
      </c>
      <c r="F21" s="95">
        <v>87.7</v>
      </c>
      <c r="G21" s="95">
        <v>84.7</v>
      </c>
      <c r="H21" s="327"/>
      <c r="I21" s="327"/>
    </row>
    <row r="22" spans="1:7" s="5" customFormat="1" ht="18" customHeight="1">
      <c r="A22" s="19">
        <v>27</v>
      </c>
      <c r="B22" s="95">
        <v>164.7</v>
      </c>
      <c r="C22" s="95">
        <v>156.2</v>
      </c>
      <c r="D22" s="95">
        <v>53.8</v>
      </c>
      <c r="E22" s="95">
        <v>49.5</v>
      </c>
      <c r="F22" s="95">
        <v>87.7</v>
      </c>
      <c r="G22" s="95">
        <v>84.6</v>
      </c>
    </row>
    <row r="23" spans="1:7" s="5" customFormat="1" ht="18" customHeight="1">
      <c r="A23" s="19">
        <v>28</v>
      </c>
      <c r="B23" s="95">
        <v>165.2</v>
      </c>
      <c r="C23" s="95">
        <v>156.1</v>
      </c>
      <c r="D23" s="95">
        <v>53.7</v>
      </c>
      <c r="E23" s="95">
        <v>49.6</v>
      </c>
      <c r="F23" s="457" t="s">
        <v>514</v>
      </c>
      <c r="G23" s="457"/>
    </row>
    <row r="24" spans="1:7" s="1" customFormat="1" ht="18" customHeight="1">
      <c r="A24" s="19">
        <v>29</v>
      </c>
      <c r="B24" s="95">
        <v>165.2</v>
      </c>
      <c r="C24" s="95">
        <v>156.2</v>
      </c>
      <c r="D24" s="95">
        <v>53.8</v>
      </c>
      <c r="E24" s="95">
        <v>49.4</v>
      </c>
      <c r="F24" s="458"/>
      <c r="G24" s="458"/>
    </row>
    <row r="25" spans="1:7" s="1" customFormat="1" ht="18" customHeight="1">
      <c r="A25" s="117">
        <v>30</v>
      </c>
      <c r="B25" s="323">
        <v>165.3</v>
      </c>
      <c r="C25" s="323">
        <v>156.7</v>
      </c>
      <c r="D25" s="323">
        <v>53.8</v>
      </c>
      <c r="E25" s="323">
        <v>49.5</v>
      </c>
      <c r="F25" s="458"/>
      <c r="G25" s="458"/>
    </row>
    <row r="26" spans="1:9" ht="18" customHeight="1" thickBot="1">
      <c r="A26" s="25"/>
      <c r="B26" s="101"/>
      <c r="C26" s="96"/>
      <c r="D26" s="96"/>
      <c r="E26" s="96"/>
      <c r="F26" s="96"/>
      <c r="G26" s="96"/>
      <c r="H26" s="327"/>
      <c r="I26" s="327"/>
    </row>
    <row r="27" spans="1:9" ht="18" customHeight="1">
      <c r="A27" s="26" t="s">
        <v>421</v>
      </c>
      <c r="B27" s="94"/>
      <c r="C27" s="95"/>
      <c r="D27" s="95"/>
      <c r="E27" s="95"/>
      <c r="F27" s="95"/>
      <c r="G27" s="95"/>
      <c r="H27" s="327"/>
      <c r="I27" s="327"/>
    </row>
    <row r="28" spans="1:9" ht="13.5">
      <c r="A28" s="40"/>
      <c r="B28" s="102"/>
      <c r="C28" s="102"/>
      <c r="D28" s="102"/>
      <c r="E28" s="102"/>
      <c r="F28" s="102"/>
      <c r="G28" s="102"/>
      <c r="H28" s="327"/>
      <c r="I28" s="327"/>
    </row>
    <row r="29" spans="1:9" ht="13.5">
      <c r="A29" s="40"/>
      <c r="B29" s="5"/>
      <c r="C29" s="5"/>
      <c r="D29" s="5"/>
      <c r="E29" s="5"/>
      <c r="F29" s="5"/>
      <c r="G29" s="5"/>
      <c r="H29" s="327"/>
      <c r="I29" s="327"/>
    </row>
    <row r="30" spans="1:9" ht="13.5">
      <c r="A30" s="326"/>
      <c r="B30" s="327"/>
      <c r="C30" s="327"/>
      <c r="D30" s="327"/>
      <c r="E30" s="327"/>
      <c r="F30" s="327"/>
      <c r="G30" s="327"/>
      <c r="H30" s="327"/>
      <c r="I30" s="327"/>
    </row>
    <row r="31" spans="1:9" ht="13.5">
      <c r="A31" s="326"/>
      <c r="B31" s="327"/>
      <c r="C31" s="327"/>
      <c r="D31" s="327"/>
      <c r="E31" s="327"/>
      <c r="F31" s="327"/>
      <c r="G31" s="327"/>
      <c r="H31" s="327"/>
      <c r="I31" s="327"/>
    </row>
  </sheetData>
  <sheetProtection/>
  <mergeCells count="18">
    <mergeCell ref="F11:G11"/>
    <mergeCell ref="F18:G18"/>
    <mergeCell ref="A1:G1"/>
    <mergeCell ref="E2:G2"/>
    <mergeCell ref="A3:A4"/>
    <mergeCell ref="B3:C3"/>
    <mergeCell ref="D3:E3"/>
    <mergeCell ref="F3:G3"/>
    <mergeCell ref="F25:G25"/>
    <mergeCell ref="B6:C6"/>
    <mergeCell ref="B13:C13"/>
    <mergeCell ref="B20:C20"/>
    <mergeCell ref="F10:G10"/>
    <mergeCell ref="F17:G17"/>
    <mergeCell ref="F24:G24"/>
    <mergeCell ref="F9:G9"/>
    <mergeCell ref="F16:G16"/>
    <mergeCell ref="F23:G23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50390625" style="246" customWidth="1"/>
    <col min="2" max="2" width="11.375" style="247" customWidth="1"/>
    <col min="3" max="3" width="8.375" style="246" customWidth="1"/>
    <col min="4" max="4" width="8.125" style="246" customWidth="1"/>
    <col min="5" max="12" width="7.75390625" style="246" customWidth="1"/>
    <col min="13" max="13" width="7.25390625" style="246" customWidth="1"/>
    <col min="14" max="16384" width="9.00390625" style="246" customWidth="1"/>
  </cols>
  <sheetData>
    <row r="1" spans="1:13" s="139" customFormat="1" ht="19.5" customHeight="1">
      <c r="A1" s="407" t="s">
        <v>291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2:13" s="5" customFormat="1" ht="4.5" customHeight="1">
      <c r="B2" s="33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5" customFormat="1" ht="16.5" customHeight="1">
      <c r="A3" s="419" t="s">
        <v>351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</row>
    <row r="4" spans="1:13" s="45" customFormat="1" ht="4.5" customHeight="1" thickBot="1">
      <c r="A4" s="84"/>
      <c r="B4" s="85"/>
      <c r="C4" s="84"/>
      <c r="D4" s="84"/>
      <c r="E4" s="84"/>
      <c r="F4" s="84"/>
      <c r="G4" s="84"/>
      <c r="H4" s="84"/>
      <c r="I4" s="84"/>
      <c r="J4" s="84"/>
      <c r="K4" s="84"/>
      <c r="L4" s="119"/>
      <c r="M4" s="212"/>
    </row>
    <row r="5" spans="1:13" s="45" customFormat="1" ht="2.25" customHeight="1">
      <c r="A5" s="86"/>
      <c r="B5" s="87"/>
      <c r="C5" s="88"/>
      <c r="D5" s="213"/>
      <c r="E5" s="213"/>
      <c r="F5" s="214"/>
      <c r="G5" s="213"/>
      <c r="H5" s="213"/>
      <c r="I5" s="214"/>
      <c r="J5" s="213"/>
      <c r="K5" s="215"/>
      <c r="L5" s="215"/>
      <c r="M5" s="216"/>
    </row>
    <row r="6" spans="1:13" s="45" customFormat="1" ht="60" customHeight="1">
      <c r="A6" s="19" t="s">
        <v>210</v>
      </c>
      <c r="B6" s="19" t="s">
        <v>290</v>
      </c>
      <c r="C6" s="89" t="s">
        <v>12</v>
      </c>
      <c r="D6" s="197" t="s">
        <v>11</v>
      </c>
      <c r="E6" s="197" t="s">
        <v>289</v>
      </c>
      <c r="F6" s="217" t="s">
        <v>14</v>
      </c>
      <c r="G6" s="218" t="s">
        <v>288</v>
      </c>
      <c r="H6" s="218" t="s">
        <v>287</v>
      </c>
      <c r="I6" s="217" t="s">
        <v>352</v>
      </c>
      <c r="J6" s="218" t="s">
        <v>286</v>
      </c>
      <c r="K6" s="199" t="s">
        <v>15</v>
      </c>
      <c r="L6" s="199" t="s">
        <v>367</v>
      </c>
      <c r="M6" s="199" t="s">
        <v>515</v>
      </c>
    </row>
    <row r="7" spans="1:13" s="45" customFormat="1" ht="3" customHeight="1">
      <c r="A7" s="52"/>
      <c r="B7" s="52"/>
      <c r="C7" s="90"/>
      <c r="D7" s="198"/>
      <c r="E7" s="219"/>
      <c r="F7" s="220"/>
      <c r="G7" s="221"/>
      <c r="H7" s="219"/>
      <c r="I7" s="220"/>
      <c r="J7" s="219"/>
      <c r="K7" s="200"/>
      <c r="L7" s="200"/>
      <c r="M7" s="222"/>
    </row>
    <row r="8" spans="1:13" s="45" customFormat="1" ht="6" customHeight="1">
      <c r="A8" s="40"/>
      <c r="B8" s="19"/>
      <c r="C8" s="77"/>
      <c r="D8" s="91"/>
      <c r="E8" s="91"/>
      <c r="F8" s="91"/>
      <c r="G8" s="91"/>
      <c r="H8" s="91"/>
      <c r="I8" s="91"/>
      <c r="J8" s="91"/>
      <c r="K8" s="91"/>
      <c r="L8" s="91"/>
      <c r="M8" s="212"/>
    </row>
    <row r="9" spans="1:13" s="5" customFormat="1" ht="18" customHeight="1">
      <c r="A9" s="401" t="s">
        <v>507</v>
      </c>
      <c r="B9" s="92" t="s">
        <v>16</v>
      </c>
      <c r="C9" s="82">
        <f>SUM(D9:M9)</f>
        <v>577978</v>
      </c>
      <c r="D9" s="177">
        <v>100859</v>
      </c>
      <c r="E9" s="177">
        <v>73564</v>
      </c>
      <c r="F9" s="177">
        <v>59885</v>
      </c>
      <c r="G9" s="177">
        <v>80488</v>
      </c>
      <c r="H9" s="177">
        <v>62344</v>
      </c>
      <c r="I9" s="177">
        <v>48628</v>
      </c>
      <c r="J9" s="177">
        <v>42887</v>
      </c>
      <c r="K9" s="177">
        <v>57998</v>
      </c>
      <c r="L9" s="177">
        <v>25607</v>
      </c>
      <c r="M9" s="177">
        <v>25718</v>
      </c>
    </row>
    <row r="10" spans="1:13" s="5" customFormat="1" ht="18" customHeight="1">
      <c r="A10" s="401"/>
      <c r="B10" s="92" t="s">
        <v>13</v>
      </c>
      <c r="C10" s="82">
        <f>SUM(D10:M10)</f>
        <v>494346</v>
      </c>
      <c r="D10" s="177">
        <v>87416</v>
      </c>
      <c r="E10" s="177">
        <v>61563</v>
      </c>
      <c r="F10" s="177">
        <v>49644</v>
      </c>
      <c r="G10" s="177">
        <v>66664</v>
      </c>
      <c r="H10" s="177">
        <v>54444</v>
      </c>
      <c r="I10" s="177">
        <v>44856</v>
      </c>
      <c r="J10" s="177">
        <v>36480</v>
      </c>
      <c r="K10" s="177">
        <v>41954</v>
      </c>
      <c r="L10" s="177">
        <v>25607</v>
      </c>
      <c r="M10" s="177">
        <v>25718</v>
      </c>
    </row>
    <row r="11" spans="1:13" s="5" customFormat="1" ht="18" customHeight="1">
      <c r="A11" s="401"/>
      <c r="B11" s="92" t="s">
        <v>285</v>
      </c>
      <c r="C11" s="82">
        <f>SUM(D11:M11)</f>
        <v>83632</v>
      </c>
      <c r="D11" s="177">
        <v>13443</v>
      </c>
      <c r="E11" s="177">
        <v>12001</v>
      </c>
      <c r="F11" s="177">
        <v>10241</v>
      </c>
      <c r="G11" s="177">
        <v>13824</v>
      </c>
      <c r="H11" s="177">
        <v>7900</v>
      </c>
      <c r="I11" s="177">
        <v>3772</v>
      </c>
      <c r="J11" s="177">
        <v>6407</v>
      </c>
      <c r="K11" s="177">
        <v>16044</v>
      </c>
      <c r="L11" s="177" t="s">
        <v>533</v>
      </c>
      <c r="M11" s="177" t="s">
        <v>533</v>
      </c>
    </row>
    <row r="12" spans="1:13" s="5" customFormat="1" ht="10.5" customHeight="1">
      <c r="A12" s="71"/>
      <c r="B12" s="92"/>
      <c r="C12" s="22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3" s="5" customFormat="1" ht="18" customHeight="1">
      <c r="A13" s="408">
        <v>26</v>
      </c>
      <c r="B13" s="92" t="s">
        <v>16</v>
      </c>
      <c r="C13" s="82">
        <f>SUM(D13:M13)</f>
        <v>620955</v>
      </c>
      <c r="D13" s="177">
        <v>113533</v>
      </c>
      <c r="E13" s="177">
        <v>84843</v>
      </c>
      <c r="F13" s="177">
        <v>66348</v>
      </c>
      <c r="G13" s="177">
        <v>85157</v>
      </c>
      <c r="H13" s="177">
        <v>64133</v>
      </c>
      <c r="I13" s="177">
        <v>52000</v>
      </c>
      <c r="J13" s="177">
        <v>43182</v>
      </c>
      <c r="K13" s="177">
        <v>56745</v>
      </c>
      <c r="L13" s="177">
        <v>27634</v>
      </c>
      <c r="M13" s="177">
        <v>27380</v>
      </c>
    </row>
    <row r="14" spans="1:13" s="5" customFormat="1" ht="18" customHeight="1">
      <c r="A14" s="408"/>
      <c r="B14" s="92" t="s">
        <v>13</v>
      </c>
      <c r="C14" s="82">
        <f>SUM(D14:M14)</f>
        <v>535803</v>
      </c>
      <c r="D14" s="177">
        <v>99209</v>
      </c>
      <c r="E14" s="177">
        <v>72341</v>
      </c>
      <c r="F14" s="177">
        <v>55890</v>
      </c>
      <c r="G14" s="177">
        <v>70723</v>
      </c>
      <c r="H14" s="177">
        <v>56213</v>
      </c>
      <c r="I14" s="177">
        <v>47934</v>
      </c>
      <c r="J14" s="177">
        <v>37232</v>
      </c>
      <c r="K14" s="177">
        <v>41247</v>
      </c>
      <c r="L14" s="177">
        <v>27634</v>
      </c>
      <c r="M14" s="177">
        <v>27380</v>
      </c>
    </row>
    <row r="15" spans="1:13" s="5" customFormat="1" ht="18" customHeight="1">
      <c r="A15" s="408"/>
      <c r="B15" s="92" t="s">
        <v>285</v>
      </c>
      <c r="C15" s="82">
        <f>SUM(D15:M15)</f>
        <v>85152</v>
      </c>
      <c r="D15" s="177">
        <v>14324</v>
      </c>
      <c r="E15" s="177">
        <v>12502</v>
      </c>
      <c r="F15" s="177">
        <v>10458</v>
      </c>
      <c r="G15" s="177">
        <v>14434</v>
      </c>
      <c r="H15" s="177">
        <v>7920</v>
      </c>
      <c r="I15" s="177">
        <v>4066</v>
      </c>
      <c r="J15" s="177">
        <v>5950</v>
      </c>
      <c r="K15" s="177">
        <v>15498</v>
      </c>
      <c r="L15" s="177" t="s">
        <v>533</v>
      </c>
      <c r="M15" s="177" t="s">
        <v>533</v>
      </c>
    </row>
    <row r="16" spans="1:13" s="5" customFormat="1" ht="10.5" customHeight="1">
      <c r="A16" s="33"/>
      <c r="B16" s="92"/>
      <c r="C16" s="82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1:13" s="5" customFormat="1" ht="18" customHeight="1">
      <c r="A17" s="408">
        <v>27</v>
      </c>
      <c r="B17" s="92" t="s">
        <v>16</v>
      </c>
      <c r="C17" s="82">
        <f>C18+C19</f>
        <v>614189</v>
      </c>
      <c r="D17" s="177">
        <v>114512</v>
      </c>
      <c r="E17" s="177">
        <v>81299</v>
      </c>
      <c r="F17" s="177">
        <v>68758</v>
      </c>
      <c r="G17" s="177">
        <v>84678</v>
      </c>
      <c r="H17" s="177">
        <v>59045</v>
      </c>
      <c r="I17" s="177">
        <v>52725</v>
      </c>
      <c r="J17" s="177">
        <v>40217</v>
      </c>
      <c r="K17" s="177">
        <v>55905</v>
      </c>
      <c r="L17" s="177">
        <v>30117</v>
      </c>
      <c r="M17" s="177">
        <v>26933</v>
      </c>
    </row>
    <row r="18" spans="1:13" s="5" customFormat="1" ht="18" customHeight="1">
      <c r="A18" s="408"/>
      <c r="B18" s="92" t="s">
        <v>13</v>
      </c>
      <c r="C18" s="82">
        <f>SUM(D18:M18)</f>
        <v>529853</v>
      </c>
      <c r="D18" s="177">
        <v>100244</v>
      </c>
      <c r="E18" s="177">
        <v>68556</v>
      </c>
      <c r="F18" s="177">
        <v>58435</v>
      </c>
      <c r="G18" s="177">
        <v>69885</v>
      </c>
      <c r="H18" s="177">
        <v>51204</v>
      </c>
      <c r="I18" s="177">
        <v>48545</v>
      </c>
      <c r="J18" s="177">
        <v>34380</v>
      </c>
      <c r="K18" s="177">
        <v>41554</v>
      </c>
      <c r="L18" s="177">
        <v>30117</v>
      </c>
      <c r="M18" s="177">
        <v>26933</v>
      </c>
    </row>
    <row r="19" spans="1:13" s="5" customFormat="1" ht="18" customHeight="1">
      <c r="A19" s="408"/>
      <c r="B19" s="92" t="s">
        <v>285</v>
      </c>
      <c r="C19" s="82">
        <f>SUM(D19:M19)</f>
        <v>84336</v>
      </c>
      <c r="D19" s="177">
        <v>14268</v>
      </c>
      <c r="E19" s="177">
        <v>12743</v>
      </c>
      <c r="F19" s="177">
        <v>10323</v>
      </c>
      <c r="G19" s="177">
        <v>14793</v>
      </c>
      <c r="H19" s="177">
        <v>7841</v>
      </c>
      <c r="I19" s="177">
        <v>4180</v>
      </c>
      <c r="J19" s="177">
        <v>5837</v>
      </c>
      <c r="K19" s="177">
        <v>14351</v>
      </c>
      <c r="L19" s="177" t="s">
        <v>250</v>
      </c>
      <c r="M19" s="177" t="s">
        <v>250</v>
      </c>
    </row>
    <row r="20" spans="1:13" s="5" customFormat="1" ht="10.5" customHeight="1">
      <c r="A20" s="62"/>
      <c r="B20" s="258"/>
      <c r="C20" s="82"/>
      <c r="D20" s="177"/>
      <c r="E20" s="177"/>
      <c r="F20" s="177"/>
      <c r="G20" s="177"/>
      <c r="H20" s="177"/>
      <c r="I20" s="177"/>
      <c r="J20" s="177"/>
      <c r="K20" s="177"/>
      <c r="L20" s="177"/>
      <c r="M20" s="177"/>
    </row>
    <row r="21" spans="1:13" s="1" customFormat="1" ht="18" customHeight="1">
      <c r="A21" s="408">
        <v>28</v>
      </c>
      <c r="B21" s="92" t="s">
        <v>16</v>
      </c>
      <c r="C21" s="82">
        <f>C22+C23</f>
        <v>644141</v>
      </c>
      <c r="D21" s="177">
        <v>114230</v>
      </c>
      <c r="E21" s="177">
        <v>80931</v>
      </c>
      <c r="F21" s="177">
        <v>76391</v>
      </c>
      <c r="G21" s="177">
        <v>87749</v>
      </c>
      <c r="H21" s="177">
        <v>60042</v>
      </c>
      <c r="I21" s="177">
        <v>56015</v>
      </c>
      <c r="J21" s="177">
        <v>42068</v>
      </c>
      <c r="K21" s="177">
        <v>53997</v>
      </c>
      <c r="L21" s="177">
        <v>23920</v>
      </c>
      <c r="M21" s="177">
        <v>48798</v>
      </c>
    </row>
    <row r="22" spans="1:13" s="1" customFormat="1" ht="18" customHeight="1">
      <c r="A22" s="408"/>
      <c r="B22" s="92" t="s">
        <v>13</v>
      </c>
      <c r="C22" s="82">
        <f>SUM(D22:M22)</f>
        <v>561777</v>
      </c>
      <c r="D22" s="177">
        <v>99502</v>
      </c>
      <c r="E22" s="177">
        <v>68278</v>
      </c>
      <c r="F22" s="177">
        <v>66365</v>
      </c>
      <c r="G22" s="177">
        <v>74106</v>
      </c>
      <c r="H22" s="177">
        <v>52323</v>
      </c>
      <c r="I22" s="177">
        <v>51833</v>
      </c>
      <c r="J22" s="177">
        <v>36355</v>
      </c>
      <c r="K22" s="177">
        <v>40297</v>
      </c>
      <c r="L22" s="177">
        <v>23920</v>
      </c>
      <c r="M22" s="177">
        <v>48798</v>
      </c>
    </row>
    <row r="23" spans="1:13" s="1" customFormat="1" ht="18" customHeight="1">
      <c r="A23" s="408"/>
      <c r="B23" s="92" t="s">
        <v>285</v>
      </c>
      <c r="C23" s="82">
        <f>SUM(D23:M23)</f>
        <v>82364</v>
      </c>
      <c r="D23" s="177">
        <v>14728</v>
      </c>
      <c r="E23" s="177">
        <v>12653</v>
      </c>
      <c r="F23" s="177">
        <v>10026</v>
      </c>
      <c r="G23" s="177">
        <v>13643</v>
      </c>
      <c r="H23" s="177">
        <v>7719</v>
      </c>
      <c r="I23" s="177">
        <v>4182</v>
      </c>
      <c r="J23" s="177">
        <v>5713</v>
      </c>
      <c r="K23" s="177">
        <v>13700</v>
      </c>
      <c r="L23" s="177" t="s">
        <v>250</v>
      </c>
      <c r="M23" s="177" t="s">
        <v>250</v>
      </c>
    </row>
    <row r="24" spans="1:13" s="5" customFormat="1" ht="11.25" customHeight="1">
      <c r="A24" s="62"/>
      <c r="B24" s="258"/>
      <c r="C24" s="118"/>
      <c r="D24" s="241"/>
      <c r="E24" s="241"/>
      <c r="F24" s="241"/>
      <c r="G24" s="241"/>
      <c r="H24" s="241"/>
      <c r="I24" s="241"/>
      <c r="J24" s="241"/>
      <c r="K24" s="241"/>
      <c r="L24" s="241"/>
      <c r="M24" s="241"/>
    </row>
    <row r="25" spans="1:13" s="1" customFormat="1" ht="18" customHeight="1">
      <c r="A25" s="466">
        <v>29</v>
      </c>
      <c r="B25" s="120" t="s">
        <v>16</v>
      </c>
      <c r="C25" s="118">
        <f>C26+C27</f>
        <v>696275</v>
      </c>
      <c r="D25" s="241">
        <f>+D26+D27</f>
        <v>137512</v>
      </c>
      <c r="E25" s="241">
        <f aca="true" t="shared" si="0" ref="E25:K25">+E26+E27</f>
        <v>78639</v>
      </c>
      <c r="F25" s="241">
        <f t="shared" si="0"/>
        <v>67872</v>
      </c>
      <c r="G25" s="241">
        <f t="shared" si="0"/>
        <v>84820</v>
      </c>
      <c r="H25" s="241">
        <f t="shared" si="0"/>
        <v>65597</v>
      </c>
      <c r="I25" s="241">
        <f t="shared" si="0"/>
        <v>54528</v>
      </c>
      <c r="J25" s="241">
        <f t="shared" si="0"/>
        <v>46325</v>
      </c>
      <c r="K25" s="241">
        <f t="shared" si="0"/>
        <v>65317</v>
      </c>
      <c r="L25" s="241">
        <v>31053</v>
      </c>
      <c r="M25" s="241">
        <v>64612</v>
      </c>
    </row>
    <row r="26" spans="1:13" s="1" customFormat="1" ht="18" customHeight="1">
      <c r="A26" s="466"/>
      <c r="B26" s="120" t="s">
        <v>13</v>
      </c>
      <c r="C26" s="118">
        <f>SUM(D26:M26)</f>
        <v>616238</v>
      </c>
      <c r="D26" s="241">
        <v>122926</v>
      </c>
      <c r="E26" s="241">
        <v>66675</v>
      </c>
      <c r="F26" s="241">
        <v>57618</v>
      </c>
      <c r="G26" s="241">
        <v>71293</v>
      </c>
      <c r="H26" s="241">
        <v>57857</v>
      </c>
      <c r="I26" s="241">
        <v>50520</v>
      </c>
      <c r="J26" s="241">
        <v>40540</v>
      </c>
      <c r="K26" s="241">
        <v>53144</v>
      </c>
      <c r="L26" s="241">
        <v>31053</v>
      </c>
      <c r="M26" s="241">
        <v>64612</v>
      </c>
    </row>
    <row r="27" spans="1:13" s="1" customFormat="1" ht="18" customHeight="1">
      <c r="A27" s="466"/>
      <c r="B27" s="120" t="s">
        <v>285</v>
      </c>
      <c r="C27" s="118">
        <f>SUM(D27:M27)</f>
        <v>80037</v>
      </c>
      <c r="D27" s="241">
        <v>14586</v>
      </c>
      <c r="E27" s="241">
        <v>11964</v>
      </c>
      <c r="F27" s="241">
        <v>10254</v>
      </c>
      <c r="G27" s="241">
        <v>13527</v>
      </c>
      <c r="H27" s="241">
        <v>7740</v>
      </c>
      <c r="I27" s="241">
        <v>4008</v>
      </c>
      <c r="J27" s="241">
        <v>5785</v>
      </c>
      <c r="K27" s="241">
        <v>12173</v>
      </c>
      <c r="L27" s="241" t="s">
        <v>533</v>
      </c>
      <c r="M27" s="241" t="s">
        <v>533</v>
      </c>
    </row>
    <row r="28" spans="1:13" s="5" customFormat="1" ht="6" customHeight="1" thickBot="1">
      <c r="A28" s="16"/>
      <c r="B28" s="25"/>
      <c r="C28" s="83"/>
      <c r="D28" s="151"/>
      <c r="E28" s="151"/>
      <c r="F28" s="151"/>
      <c r="G28" s="151"/>
      <c r="H28" s="151"/>
      <c r="I28" s="151"/>
      <c r="J28" s="151"/>
      <c r="K28" s="158"/>
      <c r="L28" s="158"/>
      <c r="M28" s="151"/>
    </row>
    <row r="29" spans="1:13" s="9" customFormat="1" ht="18" customHeight="1">
      <c r="A29" s="5" t="s">
        <v>422</v>
      </c>
      <c r="B29" s="75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2:3" s="5" customFormat="1" ht="13.5">
      <c r="B30" s="33"/>
      <c r="C30" s="38"/>
    </row>
    <row r="31" s="5" customFormat="1" ht="13.5">
      <c r="B31" s="33"/>
    </row>
    <row r="32" s="5" customFormat="1" ht="13.5">
      <c r="B32" s="33"/>
    </row>
    <row r="33" s="5" customFormat="1" ht="13.5">
      <c r="B33" s="33"/>
    </row>
    <row r="34" s="5" customFormat="1" ht="13.5">
      <c r="B34" s="33"/>
    </row>
    <row r="35" s="5" customFormat="1" ht="13.5">
      <c r="B35" s="33"/>
    </row>
    <row r="36" s="5" customFormat="1" ht="13.5">
      <c r="B36" s="33"/>
    </row>
    <row r="37" s="45" customFormat="1" ht="13.5">
      <c r="B37" s="93"/>
    </row>
    <row r="38" s="45" customFormat="1" ht="13.5">
      <c r="B38" s="93"/>
    </row>
    <row r="39" s="45" customFormat="1" ht="13.5">
      <c r="B39" s="93"/>
    </row>
    <row r="40" s="45" customFormat="1" ht="13.5">
      <c r="B40" s="93"/>
    </row>
    <row r="41" s="45" customFormat="1" ht="13.5">
      <c r="B41" s="93"/>
    </row>
    <row r="42" s="45" customFormat="1" ht="13.5">
      <c r="B42" s="93"/>
    </row>
    <row r="43" s="45" customFormat="1" ht="13.5">
      <c r="B43" s="93"/>
    </row>
    <row r="44" s="45" customFormat="1" ht="13.5">
      <c r="B44" s="93"/>
    </row>
    <row r="45" s="45" customFormat="1" ht="13.5">
      <c r="B45" s="93"/>
    </row>
    <row r="46" s="45" customFormat="1" ht="13.5">
      <c r="B46" s="93"/>
    </row>
    <row r="47" s="45" customFormat="1" ht="13.5">
      <c r="B47" s="93"/>
    </row>
    <row r="48" s="45" customFormat="1" ht="13.5">
      <c r="B48" s="93"/>
    </row>
    <row r="49" s="45" customFormat="1" ht="13.5">
      <c r="B49" s="93"/>
    </row>
    <row r="50" s="45" customFormat="1" ht="13.5">
      <c r="B50" s="93"/>
    </row>
    <row r="51" s="45" customFormat="1" ht="13.5">
      <c r="B51" s="93"/>
    </row>
    <row r="52" s="45" customFormat="1" ht="13.5">
      <c r="B52" s="93"/>
    </row>
    <row r="53" s="45" customFormat="1" ht="13.5">
      <c r="B53" s="93"/>
    </row>
    <row r="54" s="45" customFormat="1" ht="13.5">
      <c r="B54" s="93"/>
    </row>
    <row r="55" s="45" customFormat="1" ht="13.5">
      <c r="B55" s="93"/>
    </row>
  </sheetData>
  <sheetProtection/>
  <mergeCells count="7">
    <mergeCell ref="A25:A27"/>
    <mergeCell ref="A1:M1"/>
    <mergeCell ref="A3:M3"/>
    <mergeCell ref="A9:A11"/>
    <mergeCell ref="A13:A15"/>
    <mergeCell ref="A17:A19"/>
    <mergeCell ref="A21:A23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3.00390625" style="5" customWidth="1"/>
    <col min="2" max="2" width="14.625" style="33" customWidth="1"/>
    <col min="3" max="5" width="23.00390625" style="5" customWidth="1"/>
    <col min="6" max="6" width="17.50390625" style="5" customWidth="1"/>
    <col min="7" max="16384" width="9.00390625" style="5" customWidth="1"/>
  </cols>
  <sheetData>
    <row r="1" spans="1:5" ht="17.25">
      <c r="A1" s="409" t="s">
        <v>350</v>
      </c>
      <c r="B1" s="409"/>
      <c r="C1" s="409"/>
      <c r="D1" s="409"/>
      <c r="E1" s="409"/>
    </row>
    <row r="2" spans="1:5" ht="15" thickBot="1">
      <c r="A2" s="16"/>
      <c r="B2" s="25"/>
      <c r="C2" s="211"/>
      <c r="D2" s="211"/>
      <c r="E2" s="211"/>
    </row>
    <row r="3" spans="1:6" ht="13.5">
      <c r="A3" s="469" t="s">
        <v>210</v>
      </c>
      <c r="B3" s="471" t="s">
        <v>407</v>
      </c>
      <c r="C3" s="473" t="s">
        <v>17</v>
      </c>
      <c r="D3" s="473" t="s">
        <v>18</v>
      </c>
      <c r="E3" s="475" t="s">
        <v>19</v>
      </c>
      <c r="F3" s="145"/>
    </row>
    <row r="4" spans="1:6" ht="13.5">
      <c r="A4" s="470"/>
      <c r="B4" s="472"/>
      <c r="C4" s="474"/>
      <c r="D4" s="474"/>
      <c r="E4" s="476"/>
      <c r="F4" s="145"/>
    </row>
    <row r="5" spans="1:6" ht="13.5">
      <c r="A5" s="145"/>
      <c r="B5" s="242"/>
      <c r="C5" s="235"/>
      <c r="D5" s="235"/>
      <c r="E5" s="235"/>
      <c r="F5" s="145"/>
    </row>
    <row r="6" spans="1:6" ht="16.5" customHeight="1">
      <c r="A6" s="467" t="s">
        <v>507</v>
      </c>
      <c r="B6" s="236" t="s">
        <v>404</v>
      </c>
      <c r="C6" s="144">
        <v>49</v>
      </c>
      <c r="D6" s="144">
        <v>49</v>
      </c>
      <c r="E6" s="144">
        <v>49</v>
      </c>
      <c r="F6" s="235"/>
    </row>
    <row r="7" spans="1:6" ht="16.5" customHeight="1">
      <c r="A7" s="467"/>
      <c r="B7" s="236" t="s">
        <v>405</v>
      </c>
      <c r="C7" s="144">
        <v>5951</v>
      </c>
      <c r="D7" s="144">
        <v>9113</v>
      </c>
      <c r="E7" s="144">
        <v>11798</v>
      </c>
      <c r="F7" s="235"/>
    </row>
    <row r="8" spans="1:6" ht="16.5" customHeight="1">
      <c r="A8" s="467"/>
      <c r="B8" s="236" t="s">
        <v>406</v>
      </c>
      <c r="C8" s="144">
        <f>ROUND(C7/C6,0)</f>
        <v>121</v>
      </c>
      <c r="D8" s="144">
        <f>ROUND(D7/D6,0)</f>
        <v>186</v>
      </c>
      <c r="E8" s="144">
        <f>ROUND(E7/E6,0)</f>
        <v>241</v>
      </c>
      <c r="F8" s="235"/>
    </row>
    <row r="9" spans="1:6" ht="15" customHeight="1">
      <c r="A9" s="232"/>
      <c r="B9" s="236"/>
      <c r="C9" s="144"/>
      <c r="D9" s="144"/>
      <c r="E9" s="144"/>
      <c r="F9" s="235"/>
    </row>
    <row r="10" spans="1:6" ht="16.5" customHeight="1">
      <c r="A10" s="467">
        <v>26</v>
      </c>
      <c r="B10" s="236" t="s">
        <v>404</v>
      </c>
      <c r="C10" s="144">
        <v>50</v>
      </c>
      <c r="D10" s="144">
        <v>50</v>
      </c>
      <c r="E10" s="144">
        <v>50</v>
      </c>
      <c r="F10" s="235"/>
    </row>
    <row r="11" spans="1:6" ht="16.5" customHeight="1">
      <c r="A11" s="467"/>
      <c r="B11" s="236" t="s">
        <v>405</v>
      </c>
      <c r="C11" s="144">
        <v>4591</v>
      </c>
      <c r="D11" s="144">
        <v>6651</v>
      </c>
      <c r="E11" s="144">
        <v>8795</v>
      </c>
      <c r="F11" s="235"/>
    </row>
    <row r="12" spans="1:6" ht="16.5" customHeight="1">
      <c r="A12" s="467"/>
      <c r="B12" s="236" t="s">
        <v>406</v>
      </c>
      <c r="C12" s="144">
        <f>ROUND(C11/C10,0)</f>
        <v>92</v>
      </c>
      <c r="D12" s="144">
        <f>ROUND(D11/D10,0)</f>
        <v>133</v>
      </c>
      <c r="E12" s="144">
        <f>ROUND(E11/E10,0)</f>
        <v>176</v>
      </c>
      <c r="F12" s="235"/>
    </row>
    <row r="13" spans="1:6" ht="15" customHeight="1">
      <c r="A13" s="232"/>
      <c r="B13" s="236"/>
      <c r="C13" s="144"/>
      <c r="D13" s="144"/>
      <c r="E13" s="144"/>
      <c r="F13" s="235"/>
    </row>
    <row r="14" spans="1:6" ht="16.5" customHeight="1">
      <c r="A14" s="467">
        <v>27</v>
      </c>
      <c r="B14" s="236" t="s">
        <v>404</v>
      </c>
      <c r="C14" s="144">
        <v>51</v>
      </c>
      <c r="D14" s="144">
        <v>51</v>
      </c>
      <c r="E14" s="144">
        <v>51</v>
      </c>
      <c r="F14" s="235"/>
    </row>
    <row r="15" spans="1:6" ht="16.5" customHeight="1">
      <c r="A15" s="467"/>
      <c r="B15" s="236" t="s">
        <v>405</v>
      </c>
      <c r="C15" s="144">
        <v>4775</v>
      </c>
      <c r="D15" s="144">
        <v>7931</v>
      </c>
      <c r="E15" s="144">
        <v>12324</v>
      </c>
      <c r="F15" s="235"/>
    </row>
    <row r="16" spans="1:6" ht="16.5" customHeight="1">
      <c r="A16" s="467"/>
      <c r="B16" s="236" t="s">
        <v>406</v>
      </c>
      <c r="C16" s="144">
        <f>ROUND(C15/C14,0)</f>
        <v>94</v>
      </c>
      <c r="D16" s="144">
        <f>ROUND(D15/D14,0)</f>
        <v>156</v>
      </c>
      <c r="E16" s="144">
        <f>ROUND(E15/E14,0)</f>
        <v>242</v>
      </c>
      <c r="F16" s="235"/>
    </row>
    <row r="17" spans="1:6" ht="15" customHeight="1">
      <c r="A17" s="232"/>
      <c r="B17" s="236"/>
      <c r="C17" s="144"/>
      <c r="D17" s="144"/>
      <c r="E17" s="144"/>
      <c r="F17" s="235"/>
    </row>
    <row r="18" spans="1:6" ht="16.5" customHeight="1">
      <c r="A18" s="408">
        <v>28</v>
      </c>
      <c r="B18" s="19" t="s">
        <v>404</v>
      </c>
      <c r="C18" s="135">
        <v>49</v>
      </c>
      <c r="D18" s="135">
        <v>50</v>
      </c>
      <c r="E18" s="135">
        <v>49</v>
      </c>
      <c r="F18" s="156"/>
    </row>
    <row r="19" spans="1:6" ht="16.5" customHeight="1">
      <c r="A19" s="408"/>
      <c r="B19" s="19" t="s">
        <v>405</v>
      </c>
      <c r="C19" s="135">
        <v>4781</v>
      </c>
      <c r="D19" s="135">
        <v>7973</v>
      </c>
      <c r="E19" s="135">
        <v>12969</v>
      </c>
      <c r="F19" s="156"/>
    </row>
    <row r="20" spans="1:6" ht="16.5" customHeight="1">
      <c r="A20" s="408"/>
      <c r="B20" s="19" t="s">
        <v>406</v>
      </c>
      <c r="C20" s="135">
        <f>ROUND(C19/C18,0)</f>
        <v>98</v>
      </c>
      <c r="D20" s="135">
        <f>ROUND(D19/D18,0)</f>
        <v>159</v>
      </c>
      <c r="E20" s="135">
        <f>ROUND(E19/E18,0)</f>
        <v>265</v>
      </c>
      <c r="F20" s="156"/>
    </row>
    <row r="21" spans="1:6" ht="15" customHeight="1">
      <c r="A21" s="62"/>
      <c r="B21" s="117"/>
      <c r="C21" s="135"/>
      <c r="D21" s="135"/>
      <c r="E21" s="135"/>
      <c r="F21" s="156"/>
    </row>
    <row r="22" spans="1:6" s="1" customFormat="1" ht="16.5" customHeight="1">
      <c r="A22" s="466">
        <v>29</v>
      </c>
      <c r="B22" s="117" t="s">
        <v>404</v>
      </c>
      <c r="C22" s="136">
        <v>51</v>
      </c>
      <c r="D22" s="136">
        <v>51</v>
      </c>
      <c r="E22" s="136">
        <v>51</v>
      </c>
      <c r="F22" s="182"/>
    </row>
    <row r="23" spans="1:6" s="1" customFormat="1" ht="16.5" customHeight="1">
      <c r="A23" s="466"/>
      <c r="B23" s="117" t="s">
        <v>405</v>
      </c>
      <c r="C23" s="136">
        <v>4267</v>
      </c>
      <c r="D23" s="136">
        <v>6712</v>
      </c>
      <c r="E23" s="136">
        <v>11702</v>
      </c>
      <c r="F23" s="182"/>
    </row>
    <row r="24" spans="1:6" s="1" customFormat="1" ht="16.5" customHeight="1">
      <c r="A24" s="466"/>
      <c r="B24" s="117" t="s">
        <v>406</v>
      </c>
      <c r="C24" s="136">
        <f>ROUND(C23/C22,0)</f>
        <v>84</v>
      </c>
      <c r="D24" s="136">
        <f>ROUND(D23/D22,0)</f>
        <v>132</v>
      </c>
      <c r="E24" s="136">
        <f>ROUND(E23/E22,0)</f>
        <v>229</v>
      </c>
      <c r="F24" s="182"/>
    </row>
    <row r="25" spans="1:6" ht="6" customHeight="1" thickBot="1">
      <c r="A25" s="16"/>
      <c r="B25" s="32"/>
      <c r="C25" s="151"/>
      <c r="D25" s="151"/>
      <c r="E25" s="151"/>
      <c r="F25" s="156"/>
    </row>
    <row r="26" spans="1:6" s="9" customFormat="1" ht="16.5" customHeight="1">
      <c r="A26" s="5" t="s">
        <v>422</v>
      </c>
      <c r="B26" s="75"/>
      <c r="C26" s="170"/>
      <c r="D26" s="170"/>
      <c r="E26" s="170"/>
      <c r="F26" s="170"/>
    </row>
    <row r="27" spans="2:5" ht="14.25">
      <c r="B27" s="75"/>
      <c r="C27" s="9"/>
      <c r="D27" s="9"/>
      <c r="E27" s="9"/>
    </row>
    <row r="28" spans="1:4" ht="13.5">
      <c r="A28" s="468"/>
      <c r="B28" s="468"/>
      <c r="C28" s="468"/>
      <c r="D28" s="468"/>
    </row>
  </sheetData>
  <sheetProtection/>
  <mergeCells count="12">
    <mergeCell ref="A1:E1"/>
    <mergeCell ref="A3:A4"/>
    <mergeCell ref="B3:B4"/>
    <mergeCell ref="C3:C4"/>
    <mergeCell ref="D3:D4"/>
    <mergeCell ref="E3:E4"/>
    <mergeCell ref="A6:A8"/>
    <mergeCell ref="A10:A12"/>
    <mergeCell ref="A14:A16"/>
    <mergeCell ref="A22:A24"/>
    <mergeCell ref="A28:D28"/>
    <mergeCell ref="A18:A20"/>
  </mergeCells>
  <printOptions/>
  <pageMargins left="0.7874015748031497" right="0.7874015748031497" top="0.984251968503937" bottom="0.984251968503937" header="0.5118110236220472" footer="0.5118110236220472"/>
  <pageSetup cellComments="asDisplayed"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教育及び文化</dc:title>
  <dc:subject/>
  <dc:creator/>
  <cp:keywords/>
  <dc:description/>
  <cp:lastModifiedBy>gifu</cp:lastModifiedBy>
  <cp:lastPrinted>2019-03-26T01:36:51Z</cp:lastPrinted>
  <dcterms:created xsi:type="dcterms:W3CDTF">1998-06-04T14:10:37Z</dcterms:created>
  <dcterms:modified xsi:type="dcterms:W3CDTF">2020-03-17T04:13:21Z</dcterms:modified>
  <cp:category/>
  <cp:version/>
  <cp:contentType/>
  <cp:contentStatus/>
</cp:coreProperties>
</file>