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0"/>
  </bookViews>
  <sheets>
    <sheet name="第４表" sheetId="1" r:id="rId1"/>
  </sheets>
  <definedNames>
    <definedName name="_Fill" hidden="1">#REF!</definedName>
    <definedName name="PNU">#REF!</definedName>
    <definedName name="_xlnm.Print_Area" localSheetId="0">'第４表'!$B$1:$Z$56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F107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AH107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</commentList>
</comments>
</file>

<file path=xl/sharedStrings.xml><?xml version="1.0" encoding="utf-8"?>
<sst xmlns="http://schemas.openxmlformats.org/spreadsheetml/2006/main" count="146" uniqueCount="133">
  <si>
    <t>65歳以上</t>
  </si>
  <si>
    <t>平均年齢</t>
  </si>
  <si>
    <t>世帯</t>
  </si>
  <si>
    <t>世帯平均</t>
  </si>
  <si>
    <t>人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</si>
  <si>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</si>
  <si>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</si>
  <si>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</si>
  <si>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</si>
  <si>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</si>
  <si>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</si>
  <si>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</si>
  <si>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</si>
  <si>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</si>
  <si>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</si>
  <si>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</si>
  <si>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</si>
  <si>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男</t>
  </si>
  <si>
    <t>女</t>
  </si>
  <si>
    <t>第４表</t>
  </si>
  <si>
    <t>岐 阜 市 人 口 統 計 及 び 高 齢 化 状 況 表</t>
  </si>
  <si>
    <t xml:space="preserve"> 年齢別人口統計</t>
  </si>
  <si>
    <t>年少人口</t>
  </si>
  <si>
    <t>生産人口</t>
  </si>
  <si>
    <t>老年人口</t>
  </si>
  <si>
    <t>60歳～</t>
  </si>
  <si>
    <t>65歳～</t>
  </si>
  <si>
    <t>70歳～</t>
  </si>
  <si>
    <t>75歳～</t>
  </si>
  <si>
    <t>80歳～</t>
  </si>
  <si>
    <t>85歳～</t>
  </si>
  <si>
    <t>90歳～</t>
  </si>
  <si>
    <t>95歳～</t>
  </si>
  <si>
    <t>100歳～</t>
  </si>
  <si>
    <t>地区名</t>
  </si>
  <si>
    <t>世 帯 数</t>
  </si>
  <si>
    <t>総 人 口</t>
  </si>
  <si>
    <t>人数</t>
  </si>
  <si>
    <t xml:space="preserve"> 0歳～</t>
  </si>
  <si>
    <t>15歳～</t>
  </si>
  <si>
    <t>高齢化率</t>
  </si>
  <si>
    <t xml:space="preserve"> 64歳</t>
  </si>
  <si>
    <t xml:space="preserve"> 69歳</t>
  </si>
  <si>
    <t xml:space="preserve"> 74歳</t>
  </si>
  <si>
    <t xml:space="preserve"> 79歳</t>
  </si>
  <si>
    <t xml:space="preserve"> 84歳</t>
  </si>
  <si>
    <t xml:space="preserve"> 89歳</t>
  </si>
  <si>
    <t xml:space="preserve"> 94歳</t>
  </si>
  <si>
    <t xml:space="preserve"> 99歳</t>
  </si>
  <si>
    <t>年 齢</t>
  </si>
  <si>
    <t>計</t>
  </si>
  <si>
    <t>構成比率</t>
  </si>
  <si>
    <t>歳</t>
  </si>
  <si>
    <t xml:space="preserve"> 14歳 人</t>
  </si>
  <si>
    <t xml:space="preserve"> 64歳 人</t>
  </si>
  <si>
    <t>％</t>
  </si>
  <si>
    <t xml:space="preserve"> 金　華</t>
  </si>
  <si>
    <t xml:space="preserve"> 0～ 4</t>
  </si>
  <si>
    <t xml:space="preserve"> 京　町</t>
  </si>
  <si>
    <t xml:space="preserve"> 5～ 9</t>
  </si>
  <si>
    <t xml:space="preserve"> 明　徳</t>
  </si>
  <si>
    <t xml:space="preserve"> 徹　明</t>
  </si>
  <si>
    <t xml:space="preserve"> 梅　林</t>
  </si>
  <si>
    <t xml:space="preserve"> 白　山</t>
  </si>
  <si>
    <t xml:space="preserve"> 華　陽</t>
  </si>
  <si>
    <t xml:space="preserve"> 本　郷</t>
  </si>
  <si>
    <t xml:space="preserve"> 木之本</t>
  </si>
  <si>
    <t xml:space="preserve"> 本　荘</t>
  </si>
  <si>
    <t xml:space="preserve"> 日　野</t>
  </si>
  <si>
    <t xml:space="preserve"> 長　良</t>
  </si>
  <si>
    <t xml:space="preserve"> 長良西</t>
  </si>
  <si>
    <t xml:space="preserve"> 長良東</t>
  </si>
  <si>
    <t xml:space="preserve"> 島</t>
  </si>
  <si>
    <t>70～74</t>
  </si>
  <si>
    <t xml:space="preserve"> 早　田</t>
  </si>
  <si>
    <t>75～79</t>
  </si>
  <si>
    <t xml:space="preserve"> 城　西</t>
  </si>
  <si>
    <t>80～84</t>
  </si>
  <si>
    <t xml:space="preserve"> 三　里</t>
  </si>
  <si>
    <t>85～89</t>
  </si>
  <si>
    <t xml:space="preserve"> 鷺　山</t>
  </si>
  <si>
    <t>90～94</t>
  </si>
  <si>
    <t xml:space="preserve"> 加　納</t>
  </si>
  <si>
    <t>95～99</t>
  </si>
  <si>
    <t xml:space="preserve"> 加納西</t>
  </si>
  <si>
    <t>100～104</t>
  </si>
  <si>
    <t xml:space="preserve"> 則　武</t>
  </si>
  <si>
    <t>105～</t>
  </si>
  <si>
    <t xml:space="preserve"> 常　磐</t>
  </si>
  <si>
    <t xml:space="preserve"> 長森南</t>
  </si>
  <si>
    <t xml:space="preserve"> 60以上</t>
  </si>
  <si>
    <t xml:space="preserve"> 長森北</t>
  </si>
  <si>
    <t xml:space="preserve"> 65以上</t>
  </si>
  <si>
    <t xml:space="preserve"> 長森西</t>
  </si>
  <si>
    <t xml:space="preserve"> 70以上</t>
  </si>
  <si>
    <t xml:space="preserve"> 長森東</t>
  </si>
  <si>
    <t xml:space="preserve"> 75以上</t>
  </si>
  <si>
    <t xml:space="preserve"> 木　田</t>
  </si>
  <si>
    <t xml:space="preserve"> 80以上</t>
  </si>
  <si>
    <t xml:space="preserve"> 岩野田</t>
  </si>
  <si>
    <t xml:space="preserve"> 85以上</t>
  </si>
  <si>
    <t xml:space="preserve"> 岩野田北</t>
  </si>
  <si>
    <t xml:space="preserve"> 90以上</t>
  </si>
  <si>
    <t xml:space="preserve"> 黒　野</t>
  </si>
  <si>
    <t xml:space="preserve"> 95以上</t>
  </si>
  <si>
    <t xml:space="preserve"> 方　県</t>
  </si>
  <si>
    <t>100以上</t>
  </si>
  <si>
    <t xml:space="preserve"> 茜　部</t>
  </si>
  <si>
    <t>105以上</t>
  </si>
  <si>
    <t xml:space="preserve"> 鶉</t>
  </si>
  <si>
    <t xml:space="preserve"> 西　郷</t>
  </si>
  <si>
    <t xml:space="preserve"> 七　郷</t>
  </si>
  <si>
    <t xml:space="preserve"> 市　橋</t>
  </si>
  <si>
    <t xml:space="preserve"> 岩</t>
  </si>
  <si>
    <t xml:space="preserve"> 鏡　島</t>
  </si>
  <si>
    <t xml:space="preserve"> 厚　見</t>
  </si>
  <si>
    <t xml:space="preserve"> 日置江</t>
  </si>
  <si>
    <t xml:space="preserve"> 芥　見</t>
  </si>
  <si>
    <t xml:space="preserve"> 藍　川</t>
  </si>
  <si>
    <t xml:space="preserve"> 芥見東</t>
  </si>
  <si>
    <t xml:space="preserve"> 芥見南</t>
  </si>
  <si>
    <t xml:space="preserve"> 合　渡</t>
  </si>
  <si>
    <t xml:space="preserve"> 三輪南</t>
  </si>
  <si>
    <t xml:space="preserve"> 三輪北</t>
  </si>
  <si>
    <t xml:space="preserve"> 網　代</t>
  </si>
  <si>
    <t xml:space="preserve"> 柳　津</t>
  </si>
  <si>
    <t>旧岐阜市</t>
  </si>
  <si>
    <t>新岐阜市</t>
  </si>
  <si>
    <t>旧柳津町</t>
  </si>
  <si>
    <t>柳津人口</t>
  </si>
  <si>
    <t>「注」この表は、住民基本台帳に登録されたものを集計したもので、外国人住民も含まれています。</t>
  </si>
  <si>
    <t xml:space="preserve"> 総　数</t>
  </si>
  <si>
    <t>平成31年4月1日現在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</si>
</sst>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 "/>
    <numFmt numFmtId="178" formatCode="0.0_);[Red]\(0.0\)"/>
    <numFmt numFmtId="179" formatCode="[$-411]ggge&quot;年&quot;m&quot;月&quot;d&quot;日&quot;;@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4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sz val="12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8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vertical="center"/>
      <protection/>
    </xf>
    <xf numFmtId="37" fontId="4" fillId="0" borderId="21" xfId="0" applyNumberFormat="1" applyFont="1" applyBorder="1" applyAlignment="1" applyProtection="1">
      <alignment vertical="center"/>
      <protection/>
    </xf>
    <xf numFmtId="37" fontId="4" fillId="0" borderId="23" xfId="0" applyNumberFormat="1" applyFont="1" applyBorder="1" applyAlignment="1" applyProtection="1">
      <alignment vertical="center"/>
      <protection/>
    </xf>
    <xf numFmtId="39" fontId="4" fillId="0" borderId="24" xfId="0" applyNumberFormat="1" applyFont="1" applyBorder="1" applyAlignment="1" applyProtection="1">
      <alignment vertical="center"/>
      <protection/>
    </xf>
    <xf numFmtId="39" fontId="4" fillId="0" borderId="25" xfId="0" applyNumberFormat="1" applyFont="1" applyBorder="1" applyAlignment="1" applyProtection="1">
      <alignment vertical="center"/>
      <protection/>
    </xf>
    <xf numFmtId="39" fontId="4" fillId="0" borderId="23" xfId="0" applyNumberFormat="1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2" fontId="4" fillId="0" borderId="28" xfId="0" applyNumberFormat="1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39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38" fontId="4" fillId="0" borderId="25" xfId="48" applyFont="1" applyBorder="1" applyAlignment="1" applyProtection="1">
      <alignment vertical="center"/>
      <protection/>
    </xf>
    <xf numFmtId="37" fontId="4" fillId="0" borderId="16" xfId="0" applyNumberFormat="1" applyFont="1" applyBorder="1" applyAlignment="1" applyProtection="1">
      <alignment vertical="center"/>
      <protection/>
    </xf>
    <xf numFmtId="2" fontId="4" fillId="0" borderId="12" xfId="0" applyNumberFormat="1" applyFont="1" applyBorder="1" applyAlignment="1" applyProtection="1">
      <alignment vertical="center"/>
      <protection/>
    </xf>
    <xf numFmtId="2" fontId="4" fillId="0" borderId="23" xfId="0" applyNumberFormat="1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37" fontId="4" fillId="0" borderId="29" xfId="0" applyNumberFormat="1" applyFont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37" fontId="4" fillId="0" borderId="21" xfId="0" applyNumberFormat="1" applyFont="1" applyFill="1" applyBorder="1" applyAlignment="1" applyProtection="1">
      <alignment vertical="center"/>
      <protection/>
    </xf>
    <xf numFmtId="37" fontId="4" fillId="0" borderId="23" xfId="0" applyNumberFormat="1" applyFont="1" applyFill="1" applyBorder="1" applyAlignment="1" applyProtection="1">
      <alignment vertical="center"/>
      <protection/>
    </xf>
    <xf numFmtId="39" fontId="4" fillId="0" borderId="25" xfId="0" applyNumberFormat="1" applyFont="1" applyFill="1" applyBorder="1" applyAlignment="1" applyProtection="1">
      <alignment vertical="center"/>
      <protection/>
    </xf>
    <xf numFmtId="38" fontId="4" fillId="0" borderId="25" xfId="48" applyFont="1" applyFill="1" applyBorder="1" applyAlignment="1" applyProtection="1">
      <alignment vertical="center"/>
      <protection/>
    </xf>
    <xf numFmtId="39" fontId="4" fillId="0" borderId="23" xfId="0" applyNumberFormat="1" applyFont="1" applyFill="1" applyBorder="1" applyAlignment="1" applyProtection="1">
      <alignment vertical="center"/>
      <protection/>
    </xf>
    <xf numFmtId="37" fontId="4" fillId="0" borderId="28" xfId="0" applyNumberFormat="1" applyFont="1" applyFill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B1:AH107"/>
  <sheetViews>
    <sheetView tabSelected="1" defaultGridColor="0" zoomScale="87" zoomScaleNormal="87" zoomScalePageLayoutView="0" colorId="22" workbookViewId="0" topLeftCell="A1">
      <pane xSplit="3" ySplit="4" topLeftCell="D5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B1" sqref="B1"/>
    </sheetView>
  </sheetViews>
  <sheetFormatPr defaultColWidth="10.66015625" defaultRowHeight="18"/>
  <cols>
    <col min="1" max="1" width="10.66015625" style="1" customWidth="1"/>
    <col min="2" max="2" width="3.66015625" style="1" customWidth="1"/>
    <col min="3" max="5" width="10.66015625" style="1" customWidth="1"/>
    <col min="6" max="7" width="8.66015625" style="1" customWidth="1"/>
    <col min="8" max="10" width="9.66015625" style="1" customWidth="1"/>
    <col min="11" max="11" width="8.66015625" style="1" customWidth="1"/>
    <col min="12" max="20" width="7.66015625" style="1" customWidth="1"/>
    <col min="21" max="21" width="3.66015625" style="1" customWidth="1"/>
    <col min="22" max="22" width="7.66015625" style="1" customWidth="1"/>
    <col min="23" max="26" width="8.66015625" style="1" customWidth="1"/>
    <col min="27" max="16384" width="10.66015625" style="1" customWidth="1"/>
  </cols>
  <sheetData>
    <row r="1" spans="2:26" ht="19.5" customHeight="1">
      <c r="B1" s="1" t="s">
        <v>19</v>
      </c>
      <c r="D1" s="1" t="s">
        <v>20</v>
      </c>
      <c r="R1" s="2" t="s">
        <v>132</v>
      </c>
      <c r="S1" s="2"/>
      <c r="T1" s="2"/>
      <c r="V1" s="1" t="s">
        <v>21</v>
      </c>
      <c r="X1" s="2" t="s">
        <v>132</v>
      </c>
      <c r="Y1" s="2"/>
      <c r="Z1" s="2"/>
    </row>
    <row r="2" spans="2:26" ht="19.5" customHeight="1">
      <c r="B2" s="3"/>
      <c r="C2" s="4"/>
      <c r="D2" s="3"/>
      <c r="E2" s="5"/>
      <c r="F2" s="6" t="s">
        <v>3</v>
      </c>
      <c r="G2" s="7"/>
      <c r="H2" s="8" t="s">
        <v>22</v>
      </c>
      <c r="I2" s="8" t="s">
        <v>23</v>
      </c>
      <c r="J2" s="9" t="s">
        <v>24</v>
      </c>
      <c r="K2" s="5"/>
      <c r="L2" s="3" t="s">
        <v>25</v>
      </c>
      <c r="M2" s="7" t="s">
        <v>26</v>
      </c>
      <c r="N2" s="7" t="s">
        <v>27</v>
      </c>
      <c r="O2" s="7" t="s">
        <v>28</v>
      </c>
      <c r="P2" s="7" t="s">
        <v>29</v>
      </c>
      <c r="Q2" s="7" t="s">
        <v>30</v>
      </c>
      <c r="R2" s="7" t="s">
        <v>31</v>
      </c>
      <c r="S2" s="7" t="s">
        <v>32</v>
      </c>
      <c r="T2" s="10" t="s">
        <v>33</v>
      </c>
      <c r="V2" s="3"/>
      <c r="W2" s="3"/>
      <c r="X2" s="3"/>
      <c r="Y2" s="3"/>
      <c r="Z2" s="5"/>
    </row>
    <row r="3" spans="2:26" ht="19.5" customHeight="1">
      <c r="B3" s="11"/>
      <c r="C3" s="1" t="s">
        <v>34</v>
      </c>
      <c r="D3" s="12" t="s">
        <v>35</v>
      </c>
      <c r="E3" s="13" t="s">
        <v>36</v>
      </c>
      <c r="F3" s="14" t="s">
        <v>37</v>
      </c>
      <c r="G3" s="15" t="s">
        <v>1</v>
      </c>
      <c r="H3" s="11" t="s">
        <v>38</v>
      </c>
      <c r="I3" s="11" t="s">
        <v>39</v>
      </c>
      <c r="J3" s="16" t="s">
        <v>0</v>
      </c>
      <c r="K3" s="13" t="s">
        <v>40</v>
      </c>
      <c r="L3" s="17" t="s">
        <v>41</v>
      </c>
      <c r="M3" s="18" t="s">
        <v>42</v>
      </c>
      <c r="N3" s="18" t="s">
        <v>43</v>
      </c>
      <c r="O3" s="18" t="s">
        <v>44</v>
      </c>
      <c r="P3" s="18" t="s">
        <v>45</v>
      </c>
      <c r="Q3" s="18" t="s">
        <v>46</v>
      </c>
      <c r="R3" s="18" t="s">
        <v>47</v>
      </c>
      <c r="S3" s="18" t="s">
        <v>48</v>
      </c>
      <c r="T3" s="19"/>
      <c r="V3" s="12" t="s">
        <v>49</v>
      </c>
      <c r="W3" s="12" t="s">
        <v>17</v>
      </c>
      <c r="X3" s="12" t="s">
        <v>18</v>
      </c>
      <c r="Y3" s="12" t="s">
        <v>50</v>
      </c>
      <c r="Z3" s="16" t="s">
        <v>51</v>
      </c>
    </row>
    <row r="4" spans="2:26" ht="19.5" customHeight="1">
      <c r="B4" s="20"/>
      <c r="C4" s="21"/>
      <c r="D4" s="22" t="s">
        <v>2</v>
      </c>
      <c r="E4" s="23" t="s">
        <v>4</v>
      </c>
      <c r="F4" s="24" t="s">
        <v>4</v>
      </c>
      <c r="G4" s="25" t="s">
        <v>52</v>
      </c>
      <c r="H4" s="22" t="s">
        <v>53</v>
      </c>
      <c r="I4" s="22" t="s">
        <v>54</v>
      </c>
      <c r="J4" s="23" t="s">
        <v>4</v>
      </c>
      <c r="K4" s="23" t="s">
        <v>55</v>
      </c>
      <c r="L4" s="22" t="s">
        <v>4</v>
      </c>
      <c r="M4" s="25" t="s">
        <v>4</v>
      </c>
      <c r="N4" s="25" t="s">
        <v>4</v>
      </c>
      <c r="O4" s="25" t="s">
        <v>4</v>
      </c>
      <c r="P4" s="25" t="s">
        <v>4</v>
      </c>
      <c r="Q4" s="25" t="s">
        <v>4</v>
      </c>
      <c r="R4" s="25" t="s">
        <v>4</v>
      </c>
      <c r="S4" s="25" t="s">
        <v>4</v>
      </c>
      <c r="T4" s="26" t="s">
        <v>4</v>
      </c>
      <c r="V4" s="20"/>
      <c r="W4" s="20"/>
      <c r="X4" s="20"/>
      <c r="Y4" s="20"/>
      <c r="Z4" s="27"/>
    </row>
    <row r="5" spans="2:26" ht="19.5" customHeight="1">
      <c r="B5" s="20"/>
      <c r="C5" s="21" t="s">
        <v>131</v>
      </c>
      <c r="D5" s="28">
        <f>SUM(D6:D55)</f>
        <v>179872</v>
      </c>
      <c r="E5" s="28">
        <f>SUM(E6:E55)</f>
        <v>408970</v>
      </c>
      <c r="F5" s="38">
        <f>E5/D5</f>
        <v>2.273672389254581</v>
      </c>
      <c r="G5" s="31">
        <v>46.74</v>
      </c>
      <c r="H5" s="28">
        <f>SUM(H6:H55)</f>
        <v>50746</v>
      </c>
      <c r="I5" s="28">
        <f>SUM(I6:I55)</f>
        <v>242006</v>
      </c>
      <c r="J5" s="28">
        <f>SUM(J6:J55)</f>
        <v>116218</v>
      </c>
      <c r="K5" s="32">
        <f>J5/E5*100</f>
        <v>28.417243318580827</v>
      </c>
      <c r="L5" s="28">
        <v>23329</v>
      </c>
      <c r="M5" s="28">
        <v>27571</v>
      </c>
      <c r="N5" s="28">
        <v>27952</v>
      </c>
      <c r="O5" s="28">
        <v>24553</v>
      </c>
      <c r="P5" s="28">
        <v>18051</v>
      </c>
      <c r="Q5" s="28">
        <v>11523</v>
      </c>
      <c r="R5" s="28">
        <v>5041</v>
      </c>
      <c r="S5" s="28">
        <v>1339</v>
      </c>
      <c r="T5" s="36">
        <v>188</v>
      </c>
      <c r="V5" s="33" t="s">
        <v>57</v>
      </c>
      <c r="W5" s="28">
        <v>7985</v>
      </c>
      <c r="X5" s="28">
        <v>7544</v>
      </c>
      <c r="Y5" s="28">
        <f>W5+X5</f>
        <v>15529</v>
      </c>
      <c r="Z5" s="34">
        <f>Y5/$Y$27*100</f>
        <v>3.797100031787173</v>
      </c>
    </row>
    <row r="6" spans="2:26" ht="19.5" customHeight="1">
      <c r="B6" s="20">
        <v>1</v>
      </c>
      <c r="C6" s="21" t="s">
        <v>56</v>
      </c>
      <c r="D6" s="28">
        <v>2247</v>
      </c>
      <c r="E6" s="29">
        <f>SUM(H6:J6)</f>
        <v>4747</v>
      </c>
      <c r="F6" s="30">
        <f>E6/D6</f>
        <v>2.1125945705384956</v>
      </c>
      <c r="G6" s="31">
        <v>52.92</v>
      </c>
      <c r="H6" s="42">
        <v>439</v>
      </c>
      <c r="I6" s="42">
        <v>2494</v>
      </c>
      <c r="J6" s="42">
        <v>1814</v>
      </c>
      <c r="K6" s="32">
        <f>J6/E6*100</f>
        <v>38.21360859490204</v>
      </c>
      <c r="L6" s="28">
        <v>314</v>
      </c>
      <c r="M6" s="28">
        <v>361</v>
      </c>
      <c r="N6" s="28">
        <v>410</v>
      </c>
      <c r="O6" s="28">
        <v>400</v>
      </c>
      <c r="P6" s="28">
        <v>289</v>
      </c>
      <c r="Q6" s="28">
        <v>225</v>
      </c>
      <c r="R6" s="28">
        <v>102</v>
      </c>
      <c r="S6" s="28">
        <v>25</v>
      </c>
      <c r="T6" s="36">
        <v>2</v>
      </c>
      <c r="V6" s="35" t="s">
        <v>59</v>
      </c>
      <c r="W6" s="28">
        <v>8731</v>
      </c>
      <c r="X6" s="28">
        <v>8367</v>
      </c>
      <c r="Y6" s="28">
        <f aca="true" t="shared" si="0" ref="Y6:Y27">W6+X6</f>
        <v>17098</v>
      </c>
      <c r="Z6" s="34">
        <f aca="true" t="shared" si="1" ref="Z6:Z26">Y6/$Y$27*100</f>
        <v>4.180746754040639</v>
      </c>
    </row>
    <row r="7" spans="2:26" ht="19.5" customHeight="1">
      <c r="B7" s="20">
        <v>2</v>
      </c>
      <c r="C7" s="21" t="s">
        <v>58</v>
      </c>
      <c r="D7" s="28">
        <v>1931</v>
      </c>
      <c r="E7" s="29">
        <f>SUM(H7:J7)</f>
        <v>3976</v>
      </c>
      <c r="F7" s="30">
        <f>E7/D7</f>
        <v>2.0590367685137236</v>
      </c>
      <c r="G7" s="31">
        <v>55.28</v>
      </c>
      <c r="H7" s="42">
        <v>309</v>
      </c>
      <c r="I7" s="42">
        <v>1935</v>
      </c>
      <c r="J7" s="42">
        <v>1732</v>
      </c>
      <c r="K7" s="32">
        <f>J7/E7*100</f>
        <v>43.561368209255534</v>
      </c>
      <c r="L7" s="28">
        <v>258</v>
      </c>
      <c r="M7" s="28">
        <v>348</v>
      </c>
      <c r="N7" s="28">
        <v>373</v>
      </c>
      <c r="O7" s="28">
        <v>406</v>
      </c>
      <c r="P7" s="28">
        <v>271</v>
      </c>
      <c r="Q7" s="28">
        <v>179</v>
      </c>
      <c r="R7" s="28">
        <v>111</v>
      </c>
      <c r="S7" s="28">
        <v>40</v>
      </c>
      <c r="T7" s="36">
        <v>4</v>
      </c>
      <c r="V7" s="35" t="s">
        <v>5</v>
      </c>
      <c r="W7" s="28">
        <v>9257</v>
      </c>
      <c r="X7" s="28">
        <v>8862</v>
      </c>
      <c r="Y7" s="28">
        <f t="shared" si="0"/>
        <v>18119</v>
      </c>
      <c r="Z7" s="34">
        <f t="shared" si="1"/>
        <v>4.430398317725016</v>
      </c>
    </row>
    <row r="8" spans="2:26" ht="19.5" customHeight="1">
      <c r="B8" s="20">
        <v>3</v>
      </c>
      <c r="C8" s="21" t="s">
        <v>60</v>
      </c>
      <c r="D8" s="28">
        <v>1735</v>
      </c>
      <c r="E8" s="29">
        <f aca="true" t="shared" si="2" ref="E8:E53">SUM(H8:J8)</f>
        <v>3192</v>
      </c>
      <c r="F8" s="30">
        <f aca="true" t="shared" si="3" ref="F8:F54">E8/D8</f>
        <v>1.8397694524495678</v>
      </c>
      <c r="G8" s="31">
        <v>54.81</v>
      </c>
      <c r="H8" s="42">
        <v>224</v>
      </c>
      <c r="I8" s="42">
        <v>1652</v>
      </c>
      <c r="J8" s="42">
        <v>1316</v>
      </c>
      <c r="K8" s="32">
        <f aca="true" t="shared" si="4" ref="K8:K55">J8/E8*100</f>
        <v>41.228070175438596</v>
      </c>
      <c r="L8" s="28">
        <v>220</v>
      </c>
      <c r="M8" s="28">
        <v>269</v>
      </c>
      <c r="N8" s="28">
        <v>264</v>
      </c>
      <c r="O8" s="28">
        <v>292</v>
      </c>
      <c r="P8" s="28">
        <v>214</v>
      </c>
      <c r="Q8" s="28">
        <v>165</v>
      </c>
      <c r="R8" s="28">
        <v>83</v>
      </c>
      <c r="S8" s="28">
        <v>28</v>
      </c>
      <c r="T8" s="36">
        <v>1</v>
      </c>
      <c r="V8" s="35" t="s">
        <v>6</v>
      </c>
      <c r="W8" s="28">
        <v>10236</v>
      </c>
      <c r="X8" s="28">
        <v>9964</v>
      </c>
      <c r="Y8" s="28">
        <f t="shared" si="0"/>
        <v>20200</v>
      </c>
      <c r="Z8" s="34">
        <f t="shared" si="1"/>
        <v>4.939237596889747</v>
      </c>
    </row>
    <row r="9" spans="2:26" ht="19.5" customHeight="1">
      <c r="B9" s="20">
        <v>4</v>
      </c>
      <c r="C9" s="21" t="s">
        <v>61</v>
      </c>
      <c r="D9" s="28">
        <v>2379</v>
      </c>
      <c r="E9" s="29">
        <f t="shared" si="2"/>
        <v>4469</v>
      </c>
      <c r="F9" s="30">
        <f t="shared" si="3"/>
        <v>1.878520386717108</v>
      </c>
      <c r="G9" s="31">
        <v>52.25</v>
      </c>
      <c r="H9" s="42">
        <v>374</v>
      </c>
      <c r="I9" s="42">
        <v>2462</v>
      </c>
      <c r="J9" s="42">
        <v>1633</v>
      </c>
      <c r="K9" s="32">
        <f t="shared" si="4"/>
        <v>36.540613112553146</v>
      </c>
      <c r="L9" s="28">
        <v>274</v>
      </c>
      <c r="M9" s="28">
        <v>321</v>
      </c>
      <c r="N9" s="28">
        <v>333</v>
      </c>
      <c r="O9" s="28">
        <v>315</v>
      </c>
      <c r="P9" s="28">
        <v>306</v>
      </c>
      <c r="Q9" s="28">
        <v>212</v>
      </c>
      <c r="R9" s="28">
        <v>121</v>
      </c>
      <c r="S9" s="28">
        <v>20</v>
      </c>
      <c r="T9" s="36">
        <v>5</v>
      </c>
      <c r="V9" s="35" t="s">
        <v>7</v>
      </c>
      <c r="W9" s="28">
        <v>10523</v>
      </c>
      <c r="X9" s="28">
        <v>10394</v>
      </c>
      <c r="Y9" s="28">
        <f t="shared" si="0"/>
        <v>20917</v>
      </c>
      <c r="Z9" s="34">
        <f t="shared" si="1"/>
        <v>5.114556079908061</v>
      </c>
    </row>
    <row r="10" spans="2:26" ht="19.5" customHeight="1">
      <c r="B10" s="20">
        <v>5</v>
      </c>
      <c r="C10" s="21" t="s">
        <v>62</v>
      </c>
      <c r="D10" s="28">
        <v>3497</v>
      </c>
      <c r="E10" s="29">
        <f t="shared" si="2"/>
        <v>6555</v>
      </c>
      <c r="F10" s="30">
        <f t="shared" si="3"/>
        <v>1.8744638261366886</v>
      </c>
      <c r="G10" s="31">
        <v>53.01</v>
      </c>
      <c r="H10" s="42">
        <v>497</v>
      </c>
      <c r="I10" s="42">
        <v>3548</v>
      </c>
      <c r="J10" s="42">
        <v>2510</v>
      </c>
      <c r="K10" s="32">
        <f t="shared" si="4"/>
        <v>38.291380625476734</v>
      </c>
      <c r="L10" s="28">
        <v>459</v>
      </c>
      <c r="M10" s="28">
        <v>559</v>
      </c>
      <c r="N10" s="28">
        <v>562</v>
      </c>
      <c r="O10" s="28">
        <v>507</v>
      </c>
      <c r="P10" s="28">
        <v>439</v>
      </c>
      <c r="Q10" s="28">
        <v>275</v>
      </c>
      <c r="R10" s="28">
        <v>134</v>
      </c>
      <c r="S10" s="28">
        <v>31</v>
      </c>
      <c r="T10" s="36">
        <v>3</v>
      </c>
      <c r="V10" s="35" t="s">
        <v>8</v>
      </c>
      <c r="W10" s="28">
        <v>9697</v>
      </c>
      <c r="X10" s="28">
        <v>9813</v>
      </c>
      <c r="Y10" s="28">
        <f t="shared" si="0"/>
        <v>19510</v>
      </c>
      <c r="Z10" s="34">
        <f t="shared" si="1"/>
        <v>4.770521065114801</v>
      </c>
    </row>
    <row r="11" spans="2:26" ht="19.5" customHeight="1">
      <c r="B11" s="20">
        <v>6</v>
      </c>
      <c r="C11" s="21" t="s">
        <v>63</v>
      </c>
      <c r="D11" s="28">
        <v>2901</v>
      </c>
      <c r="E11" s="29">
        <f t="shared" si="2"/>
        <v>5735</v>
      </c>
      <c r="F11" s="30">
        <f t="shared" si="3"/>
        <v>1.9769045156842469</v>
      </c>
      <c r="G11" s="31">
        <v>51.32</v>
      </c>
      <c r="H11" s="42">
        <v>494</v>
      </c>
      <c r="I11" s="42">
        <v>3225</v>
      </c>
      <c r="J11" s="42">
        <v>2016</v>
      </c>
      <c r="K11" s="32">
        <f t="shared" si="4"/>
        <v>35.152571926765475</v>
      </c>
      <c r="L11" s="28">
        <v>377</v>
      </c>
      <c r="M11" s="28">
        <v>485</v>
      </c>
      <c r="N11" s="28">
        <v>426</v>
      </c>
      <c r="O11" s="28">
        <v>400</v>
      </c>
      <c r="P11" s="28">
        <v>355</v>
      </c>
      <c r="Q11" s="28">
        <v>212</v>
      </c>
      <c r="R11" s="28">
        <v>109</v>
      </c>
      <c r="S11" s="28">
        <v>23</v>
      </c>
      <c r="T11" s="36">
        <v>6</v>
      </c>
      <c r="V11" s="35" t="s">
        <v>9</v>
      </c>
      <c r="W11" s="28">
        <v>10319</v>
      </c>
      <c r="X11" s="28">
        <v>10467</v>
      </c>
      <c r="Y11" s="28">
        <f t="shared" si="0"/>
        <v>20786</v>
      </c>
      <c r="Z11" s="34">
        <f t="shared" si="1"/>
        <v>5.082524390542094</v>
      </c>
    </row>
    <row r="12" spans="2:26" ht="19.5" customHeight="1">
      <c r="B12" s="20">
        <v>7</v>
      </c>
      <c r="C12" s="21" t="s">
        <v>64</v>
      </c>
      <c r="D12" s="28">
        <v>3509</v>
      </c>
      <c r="E12" s="29">
        <f t="shared" si="2"/>
        <v>7530</v>
      </c>
      <c r="F12" s="30">
        <f t="shared" si="3"/>
        <v>2.145910515816472</v>
      </c>
      <c r="G12" s="31">
        <v>48.74</v>
      </c>
      <c r="H12" s="42">
        <v>806</v>
      </c>
      <c r="I12" s="42">
        <v>4415</v>
      </c>
      <c r="J12" s="42">
        <v>2309</v>
      </c>
      <c r="K12" s="32">
        <f t="shared" si="4"/>
        <v>30.664010624169986</v>
      </c>
      <c r="L12" s="28">
        <v>465</v>
      </c>
      <c r="M12" s="28">
        <v>542</v>
      </c>
      <c r="N12" s="28">
        <v>500</v>
      </c>
      <c r="O12" s="28">
        <v>456</v>
      </c>
      <c r="P12" s="28">
        <v>413</v>
      </c>
      <c r="Q12" s="28">
        <v>275</v>
      </c>
      <c r="R12" s="28">
        <v>96</v>
      </c>
      <c r="S12" s="28">
        <v>25</v>
      </c>
      <c r="T12" s="36">
        <v>2</v>
      </c>
      <c r="V12" s="35" t="s">
        <v>10</v>
      </c>
      <c r="W12" s="28">
        <v>11525</v>
      </c>
      <c r="X12" s="28">
        <v>11705</v>
      </c>
      <c r="Y12" s="28">
        <f t="shared" si="0"/>
        <v>23230</v>
      </c>
      <c r="Z12" s="34">
        <f t="shared" si="1"/>
        <v>5.68012323642321</v>
      </c>
    </row>
    <row r="13" spans="2:26" ht="19.5" customHeight="1">
      <c r="B13" s="20">
        <v>8</v>
      </c>
      <c r="C13" s="21" t="s">
        <v>65</v>
      </c>
      <c r="D13" s="28">
        <v>3295</v>
      </c>
      <c r="E13" s="29">
        <f t="shared" si="2"/>
        <v>6601</v>
      </c>
      <c r="F13" s="30">
        <f t="shared" si="3"/>
        <v>2.003338391502276</v>
      </c>
      <c r="G13" s="31">
        <v>52.49</v>
      </c>
      <c r="H13" s="42">
        <v>600</v>
      </c>
      <c r="I13" s="42">
        <v>3471</v>
      </c>
      <c r="J13" s="42">
        <v>2530</v>
      </c>
      <c r="K13" s="32">
        <f t="shared" si="4"/>
        <v>38.32752613240418</v>
      </c>
      <c r="L13" s="28">
        <v>440</v>
      </c>
      <c r="M13" s="28">
        <v>563</v>
      </c>
      <c r="N13" s="28">
        <v>564</v>
      </c>
      <c r="O13" s="28">
        <v>485</v>
      </c>
      <c r="P13" s="28">
        <v>420</v>
      </c>
      <c r="Q13" s="28">
        <v>315</v>
      </c>
      <c r="R13" s="28">
        <v>148</v>
      </c>
      <c r="S13" s="28">
        <v>32</v>
      </c>
      <c r="T13" s="36">
        <v>3</v>
      </c>
      <c r="V13" s="35" t="s">
        <v>11</v>
      </c>
      <c r="W13" s="28">
        <v>14113</v>
      </c>
      <c r="X13" s="28">
        <v>14195</v>
      </c>
      <c r="Y13" s="28">
        <f t="shared" si="0"/>
        <v>28308</v>
      </c>
      <c r="Z13" s="34">
        <f t="shared" si="1"/>
        <v>6.9217791036017315</v>
      </c>
    </row>
    <row r="14" spans="2:26" ht="19.5" customHeight="1">
      <c r="B14" s="20">
        <v>9</v>
      </c>
      <c r="C14" s="21" t="s">
        <v>66</v>
      </c>
      <c r="D14" s="28">
        <v>2933</v>
      </c>
      <c r="E14" s="29">
        <f t="shared" si="2"/>
        <v>6032</v>
      </c>
      <c r="F14" s="30">
        <f t="shared" si="3"/>
        <v>2.056597340606887</v>
      </c>
      <c r="G14" s="31">
        <v>51.48</v>
      </c>
      <c r="H14" s="42">
        <v>562</v>
      </c>
      <c r="I14" s="42">
        <v>3326</v>
      </c>
      <c r="J14" s="42">
        <v>2144</v>
      </c>
      <c r="K14" s="32">
        <f t="shared" si="4"/>
        <v>35.54376657824933</v>
      </c>
      <c r="L14" s="28">
        <v>408</v>
      </c>
      <c r="M14" s="28">
        <v>474</v>
      </c>
      <c r="N14" s="28">
        <v>452</v>
      </c>
      <c r="O14" s="28">
        <v>449</v>
      </c>
      <c r="P14" s="28">
        <v>359</v>
      </c>
      <c r="Q14" s="28">
        <v>257</v>
      </c>
      <c r="R14" s="28">
        <v>111</v>
      </c>
      <c r="S14" s="28">
        <v>39</v>
      </c>
      <c r="T14" s="36">
        <v>3</v>
      </c>
      <c r="V14" s="35" t="s">
        <v>12</v>
      </c>
      <c r="W14" s="28">
        <v>15972</v>
      </c>
      <c r="X14" s="28">
        <v>16454</v>
      </c>
      <c r="Y14" s="28">
        <f t="shared" si="0"/>
        <v>32426</v>
      </c>
      <c r="Z14" s="34">
        <f t="shared" si="1"/>
        <v>7.928698926571631</v>
      </c>
    </row>
    <row r="15" spans="2:26" ht="19.5" customHeight="1">
      <c r="B15" s="20">
        <v>10</v>
      </c>
      <c r="C15" s="21" t="s">
        <v>67</v>
      </c>
      <c r="D15" s="28">
        <v>5201</v>
      </c>
      <c r="E15" s="29">
        <f t="shared" si="2"/>
        <v>11410</v>
      </c>
      <c r="F15" s="30">
        <f t="shared" si="3"/>
        <v>2.1938088829071334</v>
      </c>
      <c r="G15" s="31">
        <v>47.53</v>
      </c>
      <c r="H15" s="42">
        <v>1386</v>
      </c>
      <c r="I15" s="42">
        <v>6732</v>
      </c>
      <c r="J15" s="42">
        <v>3292</v>
      </c>
      <c r="K15" s="32">
        <f t="shared" si="4"/>
        <v>28.85188431200701</v>
      </c>
      <c r="L15" s="28">
        <v>630</v>
      </c>
      <c r="M15" s="28">
        <v>674</v>
      </c>
      <c r="N15" s="28">
        <v>754</v>
      </c>
      <c r="O15" s="28">
        <v>667</v>
      </c>
      <c r="P15" s="28">
        <v>584</v>
      </c>
      <c r="Q15" s="28">
        <v>409</v>
      </c>
      <c r="R15" s="28">
        <v>161</v>
      </c>
      <c r="S15" s="28">
        <v>36</v>
      </c>
      <c r="T15" s="36">
        <v>7</v>
      </c>
      <c r="V15" s="35" t="s">
        <v>13</v>
      </c>
      <c r="W15" s="28">
        <v>13950</v>
      </c>
      <c r="X15" s="28">
        <v>14465</v>
      </c>
      <c r="Y15" s="28">
        <f t="shared" si="0"/>
        <v>28415</v>
      </c>
      <c r="Z15" s="34">
        <f t="shared" si="1"/>
        <v>6.947942391862484</v>
      </c>
    </row>
    <row r="16" spans="2:26" ht="19.5" customHeight="1">
      <c r="B16" s="20">
        <v>11</v>
      </c>
      <c r="C16" s="21" t="s">
        <v>68</v>
      </c>
      <c r="D16" s="28">
        <v>3318</v>
      </c>
      <c r="E16" s="29">
        <f t="shared" si="2"/>
        <v>7815</v>
      </c>
      <c r="F16" s="30">
        <f t="shared" si="3"/>
        <v>2.3553345388788425</v>
      </c>
      <c r="G16" s="31">
        <v>46.06</v>
      </c>
      <c r="H16" s="42">
        <v>1010</v>
      </c>
      <c r="I16" s="42">
        <v>4710</v>
      </c>
      <c r="J16" s="42">
        <v>2095</v>
      </c>
      <c r="K16" s="32">
        <f t="shared" si="4"/>
        <v>26.807421625079975</v>
      </c>
      <c r="L16" s="28">
        <v>488</v>
      </c>
      <c r="M16" s="28">
        <v>577</v>
      </c>
      <c r="N16" s="28">
        <v>573</v>
      </c>
      <c r="O16" s="28">
        <v>399</v>
      </c>
      <c r="P16" s="28">
        <v>297</v>
      </c>
      <c r="Q16" s="28">
        <v>151</v>
      </c>
      <c r="R16" s="28">
        <v>71</v>
      </c>
      <c r="S16" s="28">
        <v>24</v>
      </c>
      <c r="T16" s="36">
        <v>3</v>
      </c>
      <c r="V16" s="35" t="s">
        <v>14</v>
      </c>
      <c r="W16" s="28">
        <v>12121</v>
      </c>
      <c r="X16" s="28">
        <v>12764</v>
      </c>
      <c r="Y16" s="28">
        <f t="shared" si="0"/>
        <v>24885</v>
      </c>
      <c r="Z16" s="34">
        <f t="shared" si="1"/>
        <v>6.084798395970364</v>
      </c>
    </row>
    <row r="17" spans="2:26" ht="19.5" customHeight="1">
      <c r="B17" s="20">
        <v>12</v>
      </c>
      <c r="C17" s="21" t="s">
        <v>69</v>
      </c>
      <c r="D17" s="28">
        <v>3112</v>
      </c>
      <c r="E17" s="29">
        <f t="shared" si="2"/>
        <v>6906</v>
      </c>
      <c r="F17" s="30">
        <f t="shared" si="3"/>
        <v>2.219151670951157</v>
      </c>
      <c r="G17" s="31">
        <v>48.03</v>
      </c>
      <c r="H17" s="42">
        <v>862</v>
      </c>
      <c r="I17" s="42">
        <v>3912</v>
      </c>
      <c r="J17" s="42">
        <v>2132</v>
      </c>
      <c r="K17" s="32">
        <f t="shared" si="4"/>
        <v>30.871705763104547</v>
      </c>
      <c r="L17" s="28">
        <v>393</v>
      </c>
      <c r="M17" s="28">
        <v>460</v>
      </c>
      <c r="N17" s="28">
        <v>455</v>
      </c>
      <c r="O17" s="28">
        <v>431</v>
      </c>
      <c r="P17" s="28">
        <v>377</v>
      </c>
      <c r="Q17" s="28">
        <v>241</v>
      </c>
      <c r="R17" s="28">
        <v>130</v>
      </c>
      <c r="S17" s="28">
        <v>31</v>
      </c>
      <c r="T17" s="36">
        <v>7</v>
      </c>
      <c r="V17" s="35" t="s">
        <v>15</v>
      </c>
      <c r="W17" s="28">
        <v>11370</v>
      </c>
      <c r="X17" s="28">
        <v>11959</v>
      </c>
      <c r="Y17" s="28">
        <f t="shared" si="0"/>
        <v>23329</v>
      </c>
      <c r="Z17" s="34">
        <f t="shared" si="1"/>
        <v>5.704330390982223</v>
      </c>
    </row>
    <row r="18" spans="2:26" ht="19.5" customHeight="1">
      <c r="B18" s="20">
        <v>13</v>
      </c>
      <c r="C18" s="21" t="s">
        <v>70</v>
      </c>
      <c r="D18" s="28">
        <v>5718</v>
      </c>
      <c r="E18" s="29">
        <f t="shared" si="2"/>
        <v>13187</v>
      </c>
      <c r="F18" s="30">
        <f t="shared" si="3"/>
        <v>2.306225953130465</v>
      </c>
      <c r="G18" s="31">
        <v>46.87</v>
      </c>
      <c r="H18" s="42">
        <v>1607</v>
      </c>
      <c r="I18" s="42">
        <v>7947</v>
      </c>
      <c r="J18" s="42">
        <v>3633</v>
      </c>
      <c r="K18" s="32">
        <f t="shared" si="4"/>
        <v>27.549859710320774</v>
      </c>
      <c r="L18" s="28">
        <v>843</v>
      </c>
      <c r="M18" s="28">
        <v>873</v>
      </c>
      <c r="N18" s="28">
        <v>900</v>
      </c>
      <c r="O18" s="28">
        <v>703</v>
      </c>
      <c r="P18" s="28">
        <v>539</v>
      </c>
      <c r="Q18" s="28">
        <v>395</v>
      </c>
      <c r="R18" s="28">
        <v>176</v>
      </c>
      <c r="S18" s="28">
        <v>45</v>
      </c>
      <c r="T18" s="36">
        <v>2</v>
      </c>
      <c r="V18" s="35" t="s">
        <v>16</v>
      </c>
      <c r="W18" s="28">
        <v>12935</v>
      </c>
      <c r="X18" s="28">
        <v>14636</v>
      </c>
      <c r="Y18" s="28">
        <f t="shared" si="0"/>
        <v>27571</v>
      </c>
      <c r="Z18" s="34">
        <f t="shared" si="1"/>
        <v>6.741570286329071</v>
      </c>
    </row>
    <row r="19" spans="2:26" ht="19.5" customHeight="1">
      <c r="B19" s="20">
        <v>14</v>
      </c>
      <c r="C19" s="21" t="s">
        <v>71</v>
      </c>
      <c r="D19" s="28">
        <v>4502</v>
      </c>
      <c r="E19" s="29">
        <f t="shared" si="2"/>
        <v>10910</v>
      </c>
      <c r="F19" s="30">
        <f t="shared" si="3"/>
        <v>2.423367392270102</v>
      </c>
      <c r="G19" s="31">
        <v>45.17</v>
      </c>
      <c r="H19" s="42">
        <v>1686</v>
      </c>
      <c r="I19" s="42">
        <v>6382</v>
      </c>
      <c r="J19" s="42">
        <v>2842</v>
      </c>
      <c r="K19" s="32">
        <f t="shared" si="4"/>
        <v>26.04949587534372</v>
      </c>
      <c r="L19" s="28">
        <v>602</v>
      </c>
      <c r="M19" s="28">
        <v>614</v>
      </c>
      <c r="N19" s="28">
        <v>637</v>
      </c>
      <c r="O19" s="28">
        <v>557</v>
      </c>
      <c r="P19" s="28">
        <v>484</v>
      </c>
      <c r="Q19" s="28">
        <v>353</v>
      </c>
      <c r="R19" s="28">
        <v>151</v>
      </c>
      <c r="S19" s="28">
        <v>39</v>
      </c>
      <c r="T19" s="36">
        <v>7</v>
      </c>
      <c r="V19" s="35" t="s">
        <v>73</v>
      </c>
      <c r="W19" s="28">
        <v>12901</v>
      </c>
      <c r="X19" s="28">
        <v>15051</v>
      </c>
      <c r="Y19" s="28">
        <f t="shared" si="0"/>
        <v>27952</v>
      </c>
      <c r="Z19" s="34">
        <f t="shared" si="1"/>
        <v>6.834731153874367</v>
      </c>
    </row>
    <row r="20" spans="2:26" ht="19.5" customHeight="1">
      <c r="B20" s="20">
        <v>15</v>
      </c>
      <c r="C20" s="21" t="s">
        <v>72</v>
      </c>
      <c r="D20" s="28">
        <v>5281</v>
      </c>
      <c r="E20" s="29">
        <f t="shared" si="2"/>
        <v>12569</v>
      </c>
      <c r="F20" s="30">
        <f t="shared" si="3"/>
        <v>2.380041658776747</v>
      </c>
      <c r="G20" s="31">
        <v>42.64</v>
      </c>
      <c r="H20" s="42">
        <v>1899</v>
      </c>
      <c r="I20" s="42">
        <v>8104</v>
      </c>
      <c r="J20" s="42">
        <v>2566</v>
      </c>
      <c r="K20" s="32">
        <f t="shared" si="4"/>
        <v>20.415307502585726</v>
      </c>
      <c r="L20" s="28">
        <v>704</v>
      </c>
      <c r="M20" s="28">
        <v>669</v>
      </c>
      <c r="N20" s="28">
        <v>599</v>
      </c>
      <c r="O20" s="28">
        <v>511</v>
      </c>
      <c r="P20" s="28">
        <v>414</v>
      </c>
      <c r="Q20" s="28">
        <v>254</v>
      </c>
      <c r="R20" s="28">
        <v>82</v>
      </c>
      <c r="S20" s="28">
        <v>32</v>
      </c>
      <c r="T20" s="36">
        <v>5</v>
      </c>
      <c r="V20" s="35" t="s">
        <v>75</v>
      </c>
      <c r="W20" s="28">
        <v>10795</v>
      </c>
      <c r="X20" s="28">
        <v>13758</v>
      </c>
      <c r="Y20" s="28">
        <f t="shared" si="0"/>
        <v>24553</v>
      </c>
      <c r="Z20" s="34">
        <f t="shared" si="1"/>
        <v>6.003618847348216</v>
      </c>
    </row>
    <row r="21" spans="2:26" ht="19.5" customHeight="1">
      <c r="B21" s="20">
        <v>16</v>
      </c>
      <c r="C21" s="21" t="s">
        <v>74</v>
      </c>
      <c r="D21" s="28">
        <v>4622</v>
      </c>
      <c r="E21" s="29">
        <f t="shared" si="2"/>
        <v>9581</v>
      </c>
      <c r="F21" s="30">
        <f t="shared" si="3"/>
        <v>2.0729121592384248</v>
      </c>
      <c r="G21" s="31">
        <v>48.59</v>
      </c>
      <c r="H21" s="42">
        <v>992</v>
      </c>
      <c r="I21" s="42">
        <v>5765</v>
      </c>
      <c r="J21" s="42">
        <v>2824</v>
      </c>
      <c r="K21" s="32">
        <f t="shared" si="4"/>
        <v>29.475002609330968</v>
      </c>
      <c r="L21" s="28">
        <v>633</v>
      </c>
      <c r="M21" s="28">
        <v>672</v>
      </c>
      <c r="N21" s="28">
        <v>637</v>
      </c>
      <c r="O21" s="28">
        <v>562</v>
      </c>
      <c r="P21" s="28">
        <v>449</v>
      </c>
      <c r="Q21" s="28">
        <v>322</v>
      </c>
      <c r="R21" s="28">
        <v>139</v>
      </c>
      <c r="S21" s="28">
        <v>39</v>
      </c>
      <c r="T21" s="36">
        <v>4</v>
      </c>
      <c r="V21" s="35" t="s">
        <v>77</v>
      </c>
      <c r="W21" s="28">
        <v>7249</v>
      </c>
      <c r="X21" s="28">
        <v>10802</v>
      </c>
      <c r="Y21" s="28">
        <f t="shared" si="0"/>
        <v>18051</v>
      </c>
      <c r="Z21" s="34">
        <f t="shared" si="1"/>
        <v>4.413771181260239</v>
      </c>
    </row>
    <row r="22" spans="2:26" ht="19.5" customHeight="1">
      <c r="B22" s="20">
        <v>17</v>
      </c>
      <c r="C22" s="21" t="s">
        <v>76</v>
      </c>
      <c r="D22" s="28">
        <v>3685</v>
      </c>
      <c r="E22" s="29">
        <f t="shared" si="2"/>
        <v>8277</v>
      </c>
      <c r="F22" s="30">
        <f t="shared" si="3"/>
        <v>2.246132971506106</v>
      </c>
      <c r="G22" s="31">
        <v>48.48</v>
      </c>
      <c r="H22" s="42">
        <v>877</v>
      </c>
      <c r="I22" s="42">
        <v>4875</v>
      </c>
      <c r="J22" s="42">
        <v>2525</v>
      </c>
      <c r="K22" s="32">
        <f t="shared" si="4"/>
        <v>30.506222061133258</v>
      </c>
      <c r="L22" s="28">
        <v>497</v>
      </c>
      <c r="M22" s="28">
        <v>535</v>
      </c>
      <c r="N22" s="28">
        <v>567</v>
      </c>
      <c r="O22" s="28">
        <v>600</v>
      </c>
      <c r="P22" s="28">
        <v>419</v>
      </c>
      <c r="Q22" s="28">
        <v>271</v>
      </c>
      <c r="R22" s="28">
        <v>100</v>
      </c>
      <c r="S22" s="28">
        <v>27</v>
      </c>
      <c r="T22" s="36">
        <v>6</v>
      </c>
      <c r="V22" s="35" t="s">
        <v>79</v>
      </c>
      <c r="W22" s="28">
        <v>4075</v>
      </c>
      <c r="X22" s="28">
        <v>7448</v>
      </c>
      <c r="Y22" s="28">
        <f t="shared" si="0"/>
        <v>11523</v>
      </c>
      <c r="Z22" s="34">
        <f t="shared" si="1"/>
        <v>2.817566080641612</v>
      </c>
    </row>
    <row r="23" spans="2:26" ht="19.5" customHeight="1">
      <c r="B23" s="20">
        <v>18</v>
      </c>
      <c r="C23" s="21" t="s">
        <v>78</v>
      </c>
      <c r="D23" s="28">
        <v>6353</v>
      </c>
      <c r="E23" s="29">
        <f t="shared" si="2"/>
        <v>14355</v>
      </c>
      <c r="F23" s="30">
        <f t="shared" si="3"/>
        <v>2.2595624114591533</v>
      </c>
      <c r="G23" s="31">
        <v>42.72</v>
      </c>
      <c r="H23" s="42">
        <v>2055</v>
      </c>
      <c r="I23" s="42">
        <v>9330</v>
      </c>
      <c r="J23" s="42">
        <v>2970</v>
      </c>
      <c r="K23" s="32">
        <f t="shared" si="4"/>
        <v>20.689655172413794</v>
      </c>
      <c r="L23" s="28">
        <v>718</v>
      </c>
      <c r="M23" s="28">
        <v>749</v>
      </c>
      <c r="N23" s="28">
        <v>758</v>
      </c>
      <c r="O23" s="28">
        <v>648</v>
      </c>
      <c r="P23" s="28">
        <v>448</v>
      </c>
      <c r="Q23" s="28">
        <v>237</v>
      </c>
      <c r="R23" s="28">
        <v>101</v>
      </c>
      <c r="S23" s="28">
        <v>25</v>
      </c>
      <c r="T23" s="36">
        <v>4</v>
      </c>
      <c r="V23" s="35" t="s">
        <v>81</v>
      </c>
      <c r="W23" s="28">
        <v>1385</v>
      </c>
      <c r="X23" s="28">
        <v>3656</v>
      </c>
      <c r="Y23" s="28">
        <f t="shared" si="0"/>
        <v>5041</v>
      </c>
      <c r="Z23" s="34">
        <f t="shared" si="1"/>
        <v>1.232608748807981</v>
      </c>
    </row>
    <row r="24" spans="2:26" ht="19.5" customHeight="1">
      <c r="B24" s="20">
        <v>19</v>
      </c>
      <c r="C24" s="21" t="s">
        <v>80</v>
      </c>
      <c r="D24" s="28">
        <v>4490</v>
      </c>
      <c r="E24" s="29">
        <f t="shared" si="2"/>
        <v>10237</v>
      </c>
      <c r="F24" s="30">
        <f t="shared" si="3"/>
        <v>2.279955456570156</v>
      </c>
      <c r="G24" s="31">
        <v>48.15</v>
      </c>
      <c r="H24" s="42">
        <v>1303</v>
      </c>
      <c r="I24" s="42">
        <v>5792</v>
      </c>
      <c r="J24" s="42">
        <v>3142</v>
      </c>
      <c r="K24" s="32">
        <f t="shared" si="4"/>
        <v>30.69258571847221</v>
      </c>
      <c r="L24" s="28">
        <v>630</v>
      </c>
      <c r="M24" s="28">
        <v>661</v>
      </c>
      <c r="N24" s="28">
        <v>703</v>
      </c>
      <c r="O24" s="28">
        <v>685</v>
      </c>
      <c r="P24" s="28">
        <v>533</v>
      </c>
      <c r="Q24" s="28">
        <v>358</v>
      </c>
      <c r="R24" s="28">
        <v>161</v>
      </c>
      <c r="S24" s="28">
        <v>38</v>
      </c>
      <c r="T24" s="36">
        <v>3</v>
      </c>
      <c r="V24" s="35" t="s">
        <v>83</v>
      </c>
      <c r="W24" s="28">
        <v>240</v>
      </c>
      <c r="X24" s="28">
        <v>1099</v>
      </c>
      <c r="Y24" s="28">
        <f t="shared" si="0"/>
        <v>1339</v>
      </c>
      <c r="Z24" s="34">
        <f t="shared" si="1"/>
        <v>0.3274078783284837</v>
      </c>
    </row>
    <row r="25" spans="2:26" ht="19.5" customHeight="1">
      <c r="B25" s="20">
        <v>20</v>
      </c>
      <c r="C25" s="21" t="s">
        <v>82</v>
      </c>
      <c r="D25" s="28">
        <v>3156</v>
      </c>
      <c r="E25" s="29">
        <f t="shared" si="2"/>
        <v>7197</v>
      </c>
      <c r="F25" s="30">
        <f t="shared" si="3"/>
        <v>2.28041825095057</v>
      </c>
      <c r="G25" s="31">
        <v>49.14</v>
      </c>
      <c r="H25" s="42">
        <v>847</v>
      </c>
      <c r="I25" s="42">
        <v>4034</v>
      </c>
      <c r="J25" s="42">
        <v>2316</v>
      </c>
      <c r="K25" s="32">
        <f t="shared" si="4"/>
        <v>32.18007503126303</v>
      </c>
      <c r="L25" s="28">
        <v>466</v>
      </c>
      <c r="M25" s="28">
        <v>515</v>
      </c>
      <c r="N25" s="28">
        <v>484</v>
      </c>
      <c r="O25" s="28">
        <v>470</v>
      </c>
      <c r="P25" s="28">
        <v>391</v>
      </c>
      <c r="Q25" s="28">
        <v>267</v>
      </c>
      <c r="R25" s="28">
        <v>145</v>
      </c>
      <c r="S25" s="28">
        <v>36</v>
      </c>
      <c r="T25" s="36">
        <v>8</v>
      </c>
      <c r="V25" s="35" t="s">
        <v>85</v>
      </c>
      <c r="W25" s="28">
        <v>22</v>
      </c>
      <c r="X25" s="28">
        <v>155</v>
      </c>
      <c r="Y25" s="28">
        <f t="shared" si="0"/>
        <v>177</v>
      </c>
      <c r="Z25" s="34">
        <f t="shared" si="1"/>
        <v>0.043279458150964616</v>
      </c>
    </row>
    <row r="26" spans="2:26" ht="19.5" customHeight="1" thickBot="1">
      <c r="B26" s="20">
        <v>21</v>
      </c>
      <c r="C26" s="21" t="s">
        <v>84</v>
      </c>
      <c r="D26" s="28">
        <v>3688</v>
      </c>
      <c r="E26" s="29">
        <f t="shared" si="2"/>
        <v>7914</v>
      </c>
      <c r="F26" s="30">
        <f t="shared" si="3"/>
        <v>2.14587852494577</v>
      </c>
      <c r="G26" s="31">
        <v>49.82</v>
      </c>
      <c r="H26" s="42">
        <v>828</v>
      </c>
      <c r="I26" s="42">
        <v>4508</v>
      </c>
      <c r="J26" s="42">
        <v>2578</v>
      </c>
      <c r="K26" s="32">
        <f t="shared" si="4"/>
        <v>32.575183219610814</v>
      </c>
      <c r="L26" s="28">
        <v>484</v>
      </c>
      <c r="M26" s="28">
        <v>576</v>
      </c>
      <c r="N26" s="28">
        <v>572</v>
      </c>
      <c r="O26" s="28">
        <v>491</v>
      </c>
      <c r="P26" s="28">
        <v>411</v>
      </c>
      <c r="Q26" s="28">
        <v>320</v>
      </c>
      <c r="R26" s="28">
        <v>163</v>
      </c>
      <c r="S26" s="28">
        <v>40</v>
      </c>
      <c r="T26" s="36">
        <v>5</v>
      </c>
      <c r="V26" s="3" t="s">
        <v>87</v>
      </c>
      <c r="W26" s="43">
        <v>1</v>
      </c>
      <c r="X26" s="43">
        <v>10</v>
      </c>
      <c r="Y26" s="43">
        <f t="shared" si="0"/>
        <v>11</v>
      </c>
      <c r="Z26" s="44">
        <f t="shared" si="1"/>
        <v>0.0026896838398904567</v>
      </c>
    </row>
    <row r="27" spans="2:26" ht="19.5" customHeight="1" thickBot="1">
      <c r="B27" s="20">
        <v>22</v>
      </c>
      <c r="C27" s="21" t="s">
        <v>86</v>
      </c>
      <c r="D27" s="28">
        <v>3871</v>
      </c>
      <c r="E27" s="29">
        <f t="shared" si="2"/>
        <v>9156</v>
      </c>
      <c r="F27" s="30">
        <f t="shared" si="3"/>
        <v>2.365280289330922</v>
      </c>
      <c r="G27" s="31">
        <v>45.52</v>
      </c>
      <c r="H27" s="42">
        <v>1299</v>
      </c>
      <c r="I27" s="42">
        <v>5465</v>
      </c>
      <c r="J27" s="42">
        <v>2392</v>
      </c>
      <c r="K27" s="32">
        <f t="shared" si="4"/>
        <v>26.124945391000438</v>
      </c>
      <c r="L27" s="28">
        <v>525</v>
      </c>
      <c r="M27" s="28">
        <v>551</v>
      </c>
      <c r="N27" s="28">
        <v>527</v>
      </c>
      <c r="O27" s="28">
        <v>538</v>
      </c>
      <c r="P27" s="28">
        <v>433</v>
      </c>
      <c r="Q27" s="28">
        <v>222</v>
      </c>
      <c r="R27" s="28">
        <v>96</v>
      </c>
      <c r="S27" s="28">
        <v>25</v>
      </c>
      <c r="T27" s="36">
        <v>0</v>
      </c>
      <c r="V27" s="46" t="s">
        <v>50</v>
      </c>
      <c r="W27" s="47">
        <f>SUM(W5:W26)</f>
        <v>195402</v>
      </c>
      <c r="X27" s="47">
        <f>SUM(X5:X26)</f>
        <v>213568</v>
      </c>
      <c r="Y27" s="47">
        <f t="shared" si="0"/>
        <v>408970</v>
      </c>
      <c r="Z27" s="47">
        <v>100</v>
      </c>
    </row>
    <row r="28" spans="2:28" ht="19.5" customHeight="1">
      <c r="B28" s="20">
        <v>23</v>
      </c>
      <c r="C28" s="21" t="s">
        <v>88</v>
      </c>
      <c r="D28" s="28">
        <v>2631</v>
      </c>
      <c r="E28" s="29">
        <f t="shared" si="2"/>
        <v>6508</v>
      </c>
      <c r="F28" s="30">
        <f t="shared" si="3"/>
        <v>2.4735841885214747</v>
      </c>
      <c r="G28" s="31">
        <v>47.45</v>
      </c>
      <c r="H28" s="42">
        <v>798</v>
      </c>
      <c r="I28" s="42">
        <v>3750</v>
      </c>
      <c r="J28" s="42">
        <v>1960</v>
      </c>
      <c r="K28" s="32">
        <f t="shared" si="4"/>
        <v>30.11677934849416</v>
      </c>
      <c r="L28" s="28">
        <v>403</v>
      </c>
      <c r="M28" s="28">
        <v>483</v>
      </c>
      <c r="N28" s="28">
        <v>467</v>
      </c>
      <c r="O28" s="28">
        <v>437</v>
      </c>
      <c r="P28" s="28">
        <v>311</v>
      </c>
      <c r="Q28" s="28">
        <v>164</v>
      </c>
      <c r="R28" s="28">
        <v>77</v>
      </c>
      <c r="S28" s="28">
        <v>19</v>
      </c>
      <c r="T28" s="36">
        <v>2</v>
      </c>
      <c r="V28" s="20" t="s">
        <v>90</v>
      </c>
      <c r="W28" s="28">
        <f>SUM(W17:$W$26)</f>
        <v>60973</v>
      </c>
      <c r="X28" s="28">
        <f>SUM(X17:$X$26)</f>
        <v>78574</v>
      </c>
      <c r="Y28" s="28">
        <f>W28+X28</f>
        <v>139547</v>
      </c>
      <c r="Z28" s="45">
        <f>Y28/$Y$27*100</f>
        <v>34.121573709563044</v>
      </c>
      <c r="AB28" s="37"/>
    </row>
    <row r="29" spans="2:26" ht="19.5" customHeight="1">
      <c r="B29" s="20">
        <v>24</v>
      </c>
      <c r="C29" s="21" t="s">
        <v>89</v>
      </c>
      <c r="D29" s="28">
        <v>5966</v>
      </c>
      <c r="E29" s="29">
        <f t="shared" si="2"/>
        <v>14374</v>
      </c>
      <c r="F29" s="30">
        <f t="shared" si="3"/>
        <v>2.4093194770365405</v>
      </c>
      <c r="G29" s="31">
        <v>45.4</v>
      </c>
      <c r="H29" s="42">
        <v>1932</v>
      </c>
      <c r="I29" s="42">
        <v>8683</v>
      </c>
      <c r="J29" s="42">
        <v>3759</v>
      </c>
      <c r="K29" s="32">
        <f t="shared" si="4"/>
        <v>26.151384444135246</v>
      </c>
      <c r="L29" s="28">
        <v>761</v>
      </c>
      <c r="M29" s="28">
        <v>867</v>
      </c>
      <c r="N29" s="28">
        <v>932</v>
      </c>
      <c r="O29" s="28">
        <v>830</v>
      </c>
      <c r="P29" s="28">
        <v>573</v>
      </c>
      <c r="Q29" s="28">
        <v>351</v>
      </c>
      <c r="R29" s="28">
        <v>154</v>
      </c>
      <c r="S29" s="28">
        <v>46</v>
      </c>
      <c r="T29" s="36">
        <v>6</v>
      </c>
      <c r="V29" s="20" t="s">
        <v>92</v>
      </c>
      <c r="W29" s="28">
        <f>SUM(W18:$W$26)</f>
        <v>49603</v>
      </c>
      <c r="X29" s="28">
        <f>SUM(X18:$X$26)</f>
        <v>66615</v>
      </c>
      <c r="Y29" s="28">
        <f>W29+X29</f>
        <v>116218</v>
      </c>
      <c r="Z29" s="34">
        <f>Y29/$Y$27*100</f>
        <v>28.417243318580827</v>
      </c>
    </row>
    <row r="30" spans="2:26" ht="19.5" customHeight="1">
      <c r="B30" s="20">
        <v>25</v>
      </c>
      <c r="C30" s="21" t="s">
        <v>91</v>
      </c>
      <c r="D30" s="28">
        <v>2944</v>
      </c>
      <c r="E30" s="29">
        <f t="shared" si="2"/>
        <v>6550</v>
      </c>
      <c r="F30" s="30">
        <f t="shared" si="3"/>
        <v>2.2248641304347827</v>
      </c>
      <c r="G30" s="31">
        <v>47.96</v>
      </c>
      <c r="H30" s="42">
        <v>759</v>
      </c>
      <c r="I30" s="42">
        <v>3788</v>
      </c>
      <c r="J30" s="42">
        <v>2003</v>
      </c>
      <c r="K30" s="32">
        <f t="shared" si="4"/>
        <v>30.580152671755723</v>
      </c>
      <c r="L30" s="28">
        <v>392</v>
      </c>
      <c r="M30" s="28">
        <v>469</v>
      </c>
      <c r="N30" s="28">
        <v>464</v>
      </c>
      <c r="O30" s="28">
        <v>424</v>
      </c>
      <c r="P30" s="28">
        <v>330</v>
      </c>
      <c r="Q30" s="28">
        <v>203</v>
      </c>
      <c r="R30" s="28">
        <v>79</v>
      </c>
      <c r="S30" s="28">
        <v>30</v>
      </c>
      <c r="T30" s="36">
        <v>4</v>
      </c>
      <c r="V30" s="20" t="s">
        <v>94</v>
      </c>
      <c r="W30" s="28">
        <f>SUM(W19:$W$26)</f>
        <v>36668</v>
      </c>
      <c r="X30" s="28">
        <f>SUM(X19:$X$26)</f>
        <v>51979</v>
      </c>
      <c r="Y30" s="28">
        <f>W30+X30</f>
        <v>88647</v>
      </c>
      <c r="Z30" s="34">
        <f aca="true" t="shared" si="5" ref="Z30:Z37">Y30/$Y$27*100</f>
        <v>21.675673032251755</v>
      </c>
    </row>
    <row r="31" spans="2:26" ht="19.5" customHeight="1">
      <c r="B31" s="20">
        <v>26</v>
      </c>
      <c r="C31" s="21" t="s">
        <v>93</v>
      </c>
      <c r="D31" s="28">
        <v>4144</v>
      </c>
      <c r="E31" s="29">
        <f t="shared" si="2"/>
        <v>8781</v>
      </c>
      <c r="F31" s="30">
        <f t="shared" si="3"/>
        <v>2.1189671814671813</v>
      </c>
      <c r="G31" s="31">
        <v>44.49</v>
      </c>
      <c r="H31" s="42">
        <v>1212</v>
      </c>
      <c r="I31" s="42">
        <v>5354</v>
      </c>
      <c r="J31" s="42">
        <v>2215</v>
      </c>
      <c r="K31" s="32">
        <f t="shared" si="4"/>
        <v>25.224917435371825</v>
      </c>
      <c r="L31" s="28">
        <v>418</v>
      </c>
      <c r="M31" s="28">
        <v>514</v>
      </c>
      <c r="N31" s="28">
        <v>557</v>
      </c>
      <c r="O31" s="28">
        <v>461</v>
      </c>
      <c r="P31" s="28">
        <v>343</v>
      </c>
      <c r="Q31" s="28">
        <v>230</v>
      </c>
      <c r="R31" s="28">
        <v>85</v>
      </c>
      <c r="S31" s="28">
        <v>20</v>
      </c>
      <c r="T31" s="36">
        <v>5</v>
      </c>
      <c r="V31" s="20" t="s">
        <v>96</v>
      </c>
      <c r="W31" s="28">
        <f>SUM(W20:$W$26)</f>
        <v>23767</v>
      </c>
      <c r="X31" s="28">
        <f>SUM(X20:$X$26)</f>
        <v>36928</v>
      </c>
      <c r="Y31" s="28">
        <f aca="true" t="shared" si="6" ref="Y31:Y37">W31+X31</f>
        <v>60695</v>
      </c>
      <c r="Z31" s="34">
        <f t="shared" si="5"/>
        <v>14.840941878377386</v>
      </c>
    </row>
    <row r="32" spans="2:26" ht="19.5" customHeight="1">
      <c r="B32" s="20">
        <v>27</v>
      </c>
      <c r="C32" s="21" t="s">
        <v>95</v>
      </c>
      <c r="D32" s="28">
        <v>3136</v>
      </c>
      <c r="E32" s="29">
        <f t="shared" si="2"/>
        <v>7606</v>
      </c>
      <c r="F32" s="30">
        <f t="shared" si="3"/>
        <v>2.4253826530612246</v>
      </c>
      <c r="G32" s="31">
        <v>43.47</v>
      </c>
      <c r="H32" s="42">
        <v>1165</v>
      </c>
      <c r="I32" s="42">
        <v>4620</v>
      </c>
      <c r="J32" s="42">
        <v>1821</v>
      </c>
      <c r="K32" s="32">
        <f t="shared" si="4"/>
        <v>23.94162503286879</v>
      </c>
      <c r="L32" s="28">
        <v>359</v>
      </c>
      <c r="M32" s="28">
        <v>426</v>
      </c>
      <c r="N32" s="28">
        <v>473</v>
      </c>
      <c r="O32" s="28">
        <v>398</v>
      </c>
      <c r="P32" s="28">
        <v>280</v>
      </c>
      <c r="Q32" s="28">
        <v>170</v>
      </c>
      <c r="R32" s="28">
        <v>57</v>
      </c>
      <c r="S32" s="28">
        <v>14</v>
      </c>
      <c r="T32" s="36">
        <v>3</v>
      </c>
      <c r="V32" s="20" t="s">
        <v>98</v>
      </c>
      <c r="W32" s="28">
        <f>SUM(W21:$W$26)</f>
        <v>12972</v>
      </c>
      <c r="X32" s="28">
        <f>SUM(X21:$X$26)</f>
        <v>23170</v>
      </c>
      <c r="Y32" s="28">
        <f t="shared" si="6"/>
        <v>36142</v>
      </c>
      <c r="Z32" s="34">
        <f t="shared" si="5"/>
        <v>8.83732303102917</v>
      </c>
    </row>
    <row r="33" spans="2:26" ht="19.5" customHeight="1">
      <c r="B33" s="20">
        <v>28</v>
      </c>
      <c r="C33" s="21" t="s">
        <v>97</v>
      </c>
      <c r="D33" s="28">
        <v>1250</v>
      </c>
      <c r="E33" s="29">
        <f t="shared" si="2"/>
        <v>3080</v>
      </c>
      <c r="F33" s="30">
        <f t="shared" si="3"/>
        <v>2.464</v>
      </c>
      <c r="G33" s="31">
        <v>46.4</v>
      </c>
      <c r="H33" s="42">
        <v>387</v>
      </c>
      <c r="I33" s="42">
        <v>1828</v>
      </c>
      <c r="J33" s="42">
        <v>865</v>
      </c>
      <c r="K33" s="32">
        <f t="shared" si="4"/>
        <v>28.084415584415584</v>
      </c>
      <c r="L33" s="28">
        <v>197</v>
      </c>
      <c r="M33" s="28">
        <v>181</v>
      </c>
      <c r="N33" s="28">
        <v>216</v>
      </c>
      <c r="O33" s="28">
        <v>194</v>
      </c>
      <c r="P33" s="28">
        <v>128</v>
      </c>
      <c r="Q33" s="28">
        <v>98</v>
      </c>
      <c r="R33" s="28">
        <v>37</v>
      </c>
      <c r="S33" s="28">
        <v>11</v>
      </c>
      <c r="T33" s="36">
        <v>0</v>
      </c>
      <c r="V33" s="20" t="s">
        <v>100</v>
      </c>
      <c r="W33" s="28">
        <f>SUM(W22:$W$26)</f>
        <v>5723</v>
      </c>
      <c r="X33" s="28">
        <f>SUM(X22:$X$26)</f>
        <v>12368</v>
      </c>
      <c r="Y33" s="28">
        <f t="shared" si="6"/>
        <v>18091</v>
      </c>
      <c r="Z33" s="34">
        <f t="shared" si="5"/>
        <v>4.4235518497689315</v>
      </c>
    </row>
    <row r="34" spans="2:26" ht="19.5" customHeight="1">
      <c r="B34" s="20">
        <v>29</v>
      </c>
      <c r="C34" s="21" t="s">
        <v>99</v>
      </c>
      <c r="D34" s="28">
        <v>3428</v>
      </c>
      <c r="E34" s="29">
        <f t="shared" si="2"/>
        <v>7361</v>
      </c>
      <c r="F34" s="30">
        <f t="shared" si="3"/>
        <v>2.147316219369895</v>
      </c>
      <c r="G34" s="31">
        <v>50.67</v>
      </c>
      <c r="H34" s="42">
        <v>800</v>
      </c>
      <c r="I34" s="42">
        <v>3836</v>
      </c>
      <c r="J34" s="42">
        <v>2725</v>
      </c>
      <c r="K34" s="32">
        <f t="shared" si="4"/>
        <v>37.01942670832767</v>
      </c>
      <c r="L34" s="28">
        <v>397</v>
      </c>
      <c r="M34" s="28">
        <v>547</v>
      </c>
      <c r="N34" s="28">
        <v>625</v>
      </c>
      <c r="O34" s="28">
        <v>639</v>
      </c>
      <c r="P34" s="28">
        <v>492</v>
      </c>
      <c r="Q34" s="28">
        <v>298</v>
      </c>
      <c r="R34" s="28">
        <v>96</v>
      </c>
      <c r="S34" s="28">
        <v>23</v>
      </c>
      <c r="T34" s="36">
        <v>5</v>
      </c>
      <c r="V34" s="20" t="s">
        <v>102</v>
      </c>
      <c r="W34" s="28">
        <f>SUM(W23:$W$26)</f>
        <v>1648</v>
      </c>
      <c r="X34" s="28">
        <f>SUM(X23:$X$26)</f>
        <v>4920</v>
      </c>
      <c r="Y34" s="28">
        <f t="shared" si="6"/>
        <v>6568</v>
      </c>
      <c r="Z34" s="34">
        <f t="shared" si="5"/>
        <v>1.6059857691273198</v>
      </c>
    </row>
    <row r="35" spans="2:26" ht="19.5" customHeight="1">
      <c r="B35" s="20">
        <v>30</v>
      </c>
      <c r="C35" s="21" t="s">
        <v>101</v>
      </c>
      <c r="D35" s="28">
        <v>3261</v>
      </c>
      <c r="E35" s="29">
        <f t="shared" si="2"/>
        <v>8109</v>
      </c>
      <c r="F35" s="30">
        <f t="shared" si="3"/>
        <v>2.486660533578657</v>
      </c>
      <c r="G35" s="31">
        <v>43.47</v>
      </c>
      <c r="H35" s="42">
        <v>1237</v>
      </c>
      <c r="I35" s="42">
        <v>4883</v>
      </c>
      <c r="J35" s="42">
        <v>1989</v>
      </c>
      <c r="K35" s="32">
        <f t="shared" si="4"/>
        <v>24.528301886792452</v>
      </c>
      <c r="L35" s="28">
        <v>407</v>
      </c>
      <c r="M35" s="28">
        <v>538</v>
      </c>
      <c r="N35" s="28">
        <v>495</v>
      </c>
      <c r="O35" s="28">
        <v>442</v>
      </c>
      <c r="P35" s="28">
        <v>282</v>
      </c>
      <c r="Q35" s="28">
        <v>151</v>
      </c>
      <c r="R35" s="28">
        <v>64</v>
      </c>
      <c r="S35" s="28">
        <v>17</v>
      </c>
      <c r="T35" s="36">
        <v>0</v>
      </c>
      <c r="V35" s="20" t="s">
        <v>104</v>
      </c>
      <c r="W35" s="28">
        <f>SUM(W24:$W$26)</f>
        <v>263</v>
      </c>
      <c r="X35" s="28">
        <f>SUM(X24:$X$26)</f>
        <v>1264</v>
      </c>
      <c r="Y35" s="28">
        <f t="shared" si="6"/>
        <v>1527</v>
      </c>
      <c r="Z35" s="34">
        <f t="shared" si="5"/>
        <v>0.37337702031933884</v>
      </c>
    </row>
    <row r="36" spans="2:26" ht="19.5" customHeight="1">
      <c r="B36" s="20">
        <v>31</v>
      </c>
      <c r="C36" s="21" t="s">
        <v>103</v>
      </c>
      <c r="D36" s="28">
        <v>5640</v>
      </c>
      <c r="E36" s="29">
        <f t="shared" si="2"/>
        <v>11956</v>
      </c>
      <c r="F36" s="30">
        <f t="shared" si="3"/>
        <v>2.1198581560283687</v>
      </c>
      <c r="G36" s="31">
        <v>48.26</v>
      </c>
      <c r="H36" s="42">
        <v>1152</v>
      </c>
      <c r="I36" s="42">
        <v>6931</v>
      </c>
      <c r="J36" s="42">
        <v>3873</v>
      </c>
      <c r="K36" s="32">
        <f t="shared" si="4"/>
        <v>32.39377718300435</v>
      </c>
      <c r="L36" s="28">
        <v>673</v>
      </c>
      <c r="M36" s="28">
        <v>842</v>
      </c>
      <c r="N36" s="28">
        <v>999</v>
      </c>
      <c r="O36" s="28">
        <v>884</v>
      </c>
      <c r="P36" s="28">
        <v>580</v>
      </c>
      <c r="Q36" s="28">
        <v>359</v>
      </c>
      <c r="R36" s="28">
        <v>162</v>
      </c>
      <c r="S36" s="28">
        <v>40</v>
      </c>
      <c r="T36" s="36">
        <v>7</v>
      </c>
      <c r="V36" s="20" t="s">
        <v>106</v>
      </c>
      <c r="W36" s="28">
        <f>SUM(W25:$W$26)</f>
        <v>23</v>
      </c>
      <c r="X36" s="28">
        <f>SUM(X25:$X$26)</f>
        <v>165</v>
      </c>
      <c r="Y36" s="28">
        <f t="shared" si="6"/>
        <v>188</v>
      </c>
      <c r="Z36" s="34">
        <f t="shared" si="5"/>
        <v>0.04596914199085508</v>
      </c>
    </row>
    <row r="37" spans="2:26" ht="19.5" customHeight="1">
      <c r="B37" s="20">
        <v>32</v>
      </c>
      <c r="C37" s="21" t="s">
        <v>105</v>
      </c>
      <c r="D37" s="28">
        <v>983</v>
      </c>
      <c r="E37" s="29">
        <f t="shared" si="2"/>
        <v>2510</v>
      </c>
      <c r="F37" s="30">
        <f t="shared" si="3"/>
        <v>2.553407934893184</v>
      </c>
      <c r="G37" s="31">
        <v>52.82</v>
      </c>
      <c r="H37" s="42">
        <v>207</v>
      </c>
      <c r="I37" s="42">
        <v>1355</v>
      </c>
      <c r="J37" s="42">
        <v>948</v>
      </c>
      <c r="K37" s="32">
        <f t="shared" si="4"/>
        <v>37.76892430278884</v>
      </c>
      <c r="L37" s="28">
        <v>223</v>
      </c>
      <c r="M37" s="28">
        <v>249</v>
      </c>
      <c r="N37" s="28">
        <v>235</v>
      </c>
      <c r="O37" s="28">
        <v>172</v>
      </c>
      <c r="P37" s="28">
        <v>121</v>
      </c>
      <c r="Q37" s="28">
        <v>118</v>
      </c>
      <c r="R37" s="28">
        <v>35</v>
      </c>
      <c r="S37" s="28">
        <v>14</v>
      </c>
      <c r="T37" s="36">
        <v>4</v>
      </c>
      <c r="V37" s="20" t="s">
        <v>108</v>
      </c>
      <c r="W37" s="28">
        <f>SUM(W26:$W$26)</f>
        <v>1</v>
      </c>
      <c r="X37" s="28">
        <f>SUM(X26:$X$26)</f>
        <v>10</v>
      </c>
      <c r="Y37" s="28">
        <f t="shared" si="6"/>
        <v>11</v>
      </c>
      <c r="Z37" s="34">
        <f t="shared" si="5"/>
        <v>0.0026896838398904567</v>
      </c>
    </row>
    <row r="38" spans="2:20" ht="19.5" customHeight="1">
      <c r="B38" s="20">
        <v>33</v>
      </c>
      <c r="C38" s="21" t="s">
        <v>107</v>
      </c>
      <c r="D38" s="28">
        <v>6125</v>
      </c>
      <c r="E38" s="29">
        <f t="shared" si="2"/>
        <v>13774</v>
      </c>
      <c r="F38" s="30">
        <f t="shared" si="3"/>
        <v>2.248816326530612</v>
      </c>
      <c r="G38" s="31">
        <v>42.4</v>
      </c>
      <c r="H38" s="42">
        <v>2114</v>
      </c>
      <c r="I38" s="42">
        <v>8757</v>
      </c>
      <c r="J38" s="42">
        <v>2903</v>
      </c>
      <c r="K38" s="32">
        <f t="shared" si="4"/>
        <v>21.07594017714535</v>
      </c>
      <c r="L38" s="28">
        <v>638</v>
      </c>
      <c r="M38" s="28">
        <v>742</v>
      </c>
      <c r="N38" s="28">
        <v>747</v>
      </c>
      <c r="O38" s="28">
        <v>641</v>
      </c>
      <c r="P38" s="28">
        <v>405</v>
      </c>
      <c r="Q38" s="28">
        <v>258</v>
      </c>
      <c r="R38" s="28">
        <v>88</v>
      </c>
      <c r="S38" s="28">
        <v>16</v>
      </c>
      <c r="T38" s="36">
        <v>6</v>
      </c>
    </row>
    <row r="39" spans="2:20" ht="19.5" customHeight="1">
      <c r="B39" s="20">
        <v>34</v>
      </c>
      <c r="C39" s="21" t="s">
        <v>109</v>
      </c>
      <c r="D39" s="28">
        <v>5276</v>
      </c>
      <c r="E39" s="29">
        <f t="shared" si="2"/>
        <v>12521</v>
      </c>
      <c r="F39" s="30">
        <f t="shared" si="3"/>
        <v>2.373199393479909</v>
      </c>
      <c r="G39" s="31">
        <v>39.95</v>
      </c>
      <c r="H39" s="42">
        <v>2101</v>
      </c>
      <c r="I39" s="42">
        <v>8184</v>
      </c>
      <c r="J39" s="42">
        <v>2236</v>
      </c>
      <c r="K39" s="32">
        <f t="shared" si="4"/>
        <v>17.85799856241514</v>
      </c>
      <c r="L39" s="28">
        <v>559</v>
      </c>
      <c r="M39" s="28">
        <v>643</v>
      </c>
      <c r="N39" s="28">
        <v>560</v>
      </c>
      <c r="O39" s="28">
        <v>457</v>
      </c>
      <c r="P39" s="28">
        <v>307</v>
      </c>
      <c r="Q39" s="28">
        <v>176</v>
      </c>
      <c r="R39" s="28">
        <v>67</v>
      </c>
      <c r="S39" s="28">
        <v>23</v>
      </c>
      <c r="T39" s="36">
        <v>3</v>
      </c>
    </row>
    <row r="40" spans="2:20" ht="19.5" customHeight="1">
      <c r="B40" s="20">
        <v>35</v>
      </c>
      <c r="C40" s="21" t="s">
        <v>110</v>
      </c>
      <c r="D40" s="28">
        <v>3564</v>
      </c>
      <c r="E40" s="29">
        <f t="shared" si="2"/>
        <v>8859</v>
      </c>
      <c r="F40" s="30">
        <f t="shared" si="3"/>
        <v>2.4856902356902357</v>
      </c>
      <c r="G40" s="31">
        <v>43.77</v>
      </c>
      <c r="H40" s="42">
        <v>1280</v>
      </c>
      <c r="I40" s="42">
        <v>5451</v>
      </c>
      <c r="J40" s="42">
        <v>2128</v>
      </c>
      <c r="K40" s="32">
        <f t="shared" si="4"/>
        <v>24.020769838582233</v>
      </c>
      <c r="L40" s="28">
        <v>498</v>
      </c>
      <c r="M40" s="28">
        <v>608</v>
      </c>
      <c r="N40" s="28">
        <v>583</v>
      </c>
      <c r="O40" s="28">
        <v>432</v>
      </c>
      <c r="P40" s="28">
        <v>253</v>
      </c>
      <c r="Q40" s="28">
        <v>162</v>
      </c>
      <c r="R40" s="28">
        <v>68</v>
      </c>
      <c r="S40" s="28">
        <v>21</v>
      </c>
      <c r="T40" s="36">
        <v>1</v>
      </c>
    </row>
    <row r="41" spans="2:20" ht="19.5" customHeight="1">
      <c r="B41" s="20">
        <v>36</v>
      </c>
      <c r="C41" s="21" t="s">
        <v>111</v>
      </c>
      <c r="D41" s="28">
        <v>4608</v>
      </c>
      <c r="E41" s="29">
        <f t="shared" si="2"/>
        <v>11158</v>
      </c>
      <c r="F41" s="30">
        <f t="shared" si="3"/>
        <v>2.4214409722222223</v>
      </c>
      <c r="G41" s="31">
        <v>44.23</v>
      </c>
      <c r="H41" s="42">
        <v>1591</v>
      </c>
      <c r="I41" s="42">
        <v>6782</v>
      </c>
      <c r="J41" s="42">
        <v>2785</v>
      </c>
      <c r="K41" s="32">
        <f t="shared" si="4"/>
        <v>24.959670191790643</v>
      </c>
      <c r="L41" s="28">
        <v>546</v>
      </c>
      <c r="M41" s="28">
        <v>702</v>
      </c>
      <c r="N41" s="28">
        <v>722</v>
      </c>
      <c r="O41" s="28">
        <v>604</v>
      </c>
      <c r="P41" s="28">
        <v>384</v>
      </c>
      <c r="Q41" s="28">
        <v>248</v>
      </c>
      <c r="R41" s="28">
        <v>97</v>
      </c>
      <c r="S41" s="28">
        <v>26</v>
      </c>
      <c r="T41" s="36">
        <v>2</v>
      </c>
    </row>
    <row r="42" spans="2:20" ht="19.5" customHeight="1">
      <c r="B42" s="20">
        <v>37</v>
      </c>
      <c r="C42" s="21" t="s">
        <v>112</v>
      </c>
      <c r="D42" s="28">
        <v>6668</v>
      </c>
      <c r="E42" s="29">
        <f t="shared" si="2"/>
        <v>14889</v>
      </c>
      <c r="F42" s="30">
        <f t="shared" si="3"/>
        <v>2.232903419316137</v>
      </c>
      <c r="G42" s="31">
        <v>40.99</v>
      </c>
      <c r="H42" s="42">
        <v>2259</v>
      </c>
      <c r="I42" s="42">
        <v>9916</v>
      </c>
      <c r="J42" s="42">
        <v>2714</v>
      </c>
      <c r="K42" s="32">
        <f t="shared" si="4"/>
        <v>18.228222177446437</v>
      </c>
      <c r="L42" s="28">
        <v>688</v>
      </c>
      <c r="M42" s="28">
        <v>789</v>
      </c>
      <c r="N42" s="28">
        <v>647</v>
      </c>
      <c r="O42" s="28">
        <v>549</v>
      </c>
      <c r="P42" s="28">
        <v>365</v>
      </c>
      <c r="Q42" s="28">
        <v>231</v>
      </c>
      <c r="R42" s="28">
        <v>110</v>
      </c>
      <c r="S42" s="28">
        <v>15</v>
      </c>
      <c r="T42" s="36">
        <v>8</v>
      </c>
    </row>
    <row r="43" spans="2:20" ht="19.5" customHeight="1">
      <c r="B43" s="20">
        <v>38</v>
      </c>
      <c r="C43" s="21" t="s">
        <v>113</v>
      </c>
      <c r="D43" s="28">
        <v>1960</v>
      </c>
      <c r="E43" s="29">
        <f t="shared" si="2"/>
        <v>4751</v>
      </c>
      <c r="F43" s="30">
        <f t="shared" si="3"/>
        <v>2.423979591836735</v>
      </c>
      <c r="G43" s="31">
        <v>49.51</v>
      </c>
      <c r="H43" s="42">
        <v>542</v>
      </c>
      <c r="I43" s="42">
        <v>2574</v>
      </c>
      <c r="J43" s="42">
        <v>1635</v>
      </c>
      <c r="K43" s="32">
        <f t="shared" si="4"/>
        <v>34.41380761944854</v>
      </c>
      <c r="L43" s="28">
        <v>283</v>
      </c>
      <c r="M43" s="28">
        <v>429</v>
      </c>
      <c r="N43" s="28">
        <v>386</v>
      </c>
      <c r="O43" s="28">
        <v>322</v>
      </c>
      <c r="P43" s="28">
        <v>253</v>
      </c>
      <c r="Q43" s="28">
        <v>151</v>
      </c>
      <c r="R43" s="28">
        <v>69</v>
      </c>
      <c r="S43" s="28">
        <v>20</v>
      </c>
      <c r="T43" s="36">
        <v>5</v>
      </c>
    </row>
    <row r="44" spans="2:20" ht="19.5" customHeight="1">
      <c r="B44" s="20">
        <v>39</v>
      </c>
      <c r="C44" s="21" t="s">
        <v>114</v>
      </c>
      <c r="D44" s="28">
        <v>5488</v>
      </c>
      <c r="E44" s="29">
        <f t="shared" si="2"/>
        <v>12831</v>
      </c>
      <c r="F44" s="30">
        <f t="shared" si="3"/>
        <v>2.3380102040816326</v>
      </c>
      <c r="G44" s="31">
        <v>46.99</v>
      </c>
      <c r="H44" s="42">
        <v>1540</v>
      </c>
      <c r="I44" s="42">
        <v>7648</v>
      </c>
      <c r="J44" s="42">
        <v>3643</v>
      </c>
      <c r="K44" s="32">
        <f t="shared" si="4"/>
        <v>28.392175200685838</v>
      </c>
      <c r="L44" s="28">
        <v>744</v>
      </c>
      <c r="M44" s="28">
        <v>832</v>
      </c>
      <c r="N44" s="28">
        <v>930</v>
      </c>
      <c r="O44" s="28">
        <v>781</v>
      </c>
      <c r="P44" s="28">
        <v>572</v>
      </c>
      <c r="Q44" s="28">
        <v>349</v>
      </c>
      <c r="R44" s="28">
        <v>137</v>
      </c>
      <c r="S44" s="28">
        <v>35</v>
      </c>
      <c r="T44" s="36">
        <v>7</v>
      </c>
    </row>
    <row r="45" spans="2:20" ht="19.5" customHeight="1">
      <c r="B45" s="20">
        <v>40</v>
      </c>
      <c r="C45" s="21" t="s">
        <v>115</v>
      </c>
      <c r="D45" s="28">
        <v>6158</v>
      </c>
      <c r="E45" s="29">
        <f t="shared" si="2"/>
        <v>13855</v>
      </c>
      <c r="F45" s="30">
        <f t="shared" si="3"/>
        <v>2.2499188048067555</v>
      </c>
      <c r="G45" s="31">
        <v>47.14</v>
      </c>
      <c r="H45" s="42">
        <v>1576</v>
      </c>
      <c r="I45" s="42">
        <v>8348</v>
      </c>
      <c r="J45" s="42">
        <v>3931</v>
      </c>
      <c r="K45" s="32">
        <f t="shared" si="4"/>
        <v>28.372428726091663</v>
      </c>
      <c r="L45" s="28">
        <v>801</v>
      </c>
      <c r="M45" s="28">
        <v>882</v>
      </c>
      <c r="N45" s="28">
        <v>924</v>
      </c>
      <c r="O45" s="28">
        <v>889</v>
      </c>
      <c r="P45" s="28">
        <v>660</v>
      </c>
      <c r="Q45" s="28">
        <v>373</v>
      </c>
      <c r="R45" s="28">
        <v>160</v>
      </c>
      <c r="S45" s="28">
        <v>40</v>
      </c>
      <c r="T45" s="36">
        <v>3</v>
      </c>
    </row>
    <row r="46" spans="2:20" ht="19.5" customHeight="1">
      <c r="B46" s="20">
        <v>41</v>
      </c>
      <c r="C46" s="21" t="s">
        <v>116</v>
      </c>
      <c r="D46" s="28">
        <v>1839</v>
      </c>
      <c r="E46" s="29">
        <f t="shared" si="2"/>
        <v>4568</v>
      </c>
      <c r="F46" s="30">
        <f t="shared" si="3"/>
        <v>2.4839586731919523</v>
      </c>
      <c r="G46" s="31">
        <v>45.54</v>
      </c>
      <c r="H46" s="42">
        <v>557</v>
      </c>
      <c r="I46" s="42">
        <v>2796</v>
      </c>
      <c r="J46" s="42">
        <v>1215</v>
      </c>
      <c r="K46" s="32">
        <f t="shared" si="4"/>
        <v>26.598073555166373</v>
      </c>
      <c r="L46" s="28">
        <v>287</v>
      </c>
      <c r="M46" s="28">
        <v>319</v>
      </c>
      <c r="N46" s="28">
        <v>342</v>
      </c>
      <c r="O46" s="28">
        <v>254</v>
      </c>
      <c r="P46" s="28">
        <v>168</v>
      </c>
      <c r="Q46" s="28">
        <v>80</v>
      </c>
      <c r="R46" s="28">
        <v>43</v>
      </c>
      <c r="S46" s="28">
        <v>8</v>
      </c>
      <c r="T46" s="36">
        <v>1</v>
      </c>
    </row>
    <row r="47" spans="2:20" ht="19.5" customHeight="1">
      <c r="B47" s="20">
        <v>42</v>
      </c>
      <c r="C47" s="21" t="s">
        <v>117</v>
      </c>
      <c r="D47" s="28">
        <v>3166</v>
      </c>
      <c r="E47" s="29">
        <f t="shared" si="2"/>
        <v>7702</v>
      </c>
      <c r="F47" s="30">
        <f t="shared" si="3"/>
        <v>2.4327226784586227</v>
      </c>
      <c r="G47" s="31">
        <v>49.19</v>
      </c>
      <c r="H47" s="42">
        <v>850</v>
      </c>
      <c r="I47" s="42">
        <v>4249</v>
      </c>
      <c r="J47" s="42">
        <v>2603</v>
      </c>
      <c r="K47" s="32">
        <f t="shared" si="4"/>
        <v>33.796416515190856</v>
      </c>
      <c r="L47" s="28">
        <v>450</v>
      </c>
      <c r="M47" s="28">
        <v>603</v>
      </c>
      <c r="N47" s="28">
        <v>648</v>
      </c>
      <c r="O47" s="28">
        <v>620</v>
      </c>
      <c r="P47" s="28">
        <v>365</v>
      </c>
      <c r="Q47" s="28">
        <v>240</v>
      </c>
      <c r="R47" s="28">
        <v>96</v>
      </c>
      <c r="S47" s="28">
        <v>30</v>
      </c>
      <c r="T47" s="36">
        <v>1</v>
      </c>
    </row>
    <row r="48" spans="2:20" ht="19.5" customHeight="1">
      <c r="B48" s="20">
        <v>43</v>
      </c>
      <c r="C48" s="21" t="s">
        <v>118</v>
      </c>
      <c r="D48" s="28">
        <v>2642</v>
      </c>
      <c r="E48" s="29">
        <f t="shared" si="2"/>
        <v>6202</v>
      </c>
      <c r="F48" s="30">
        <f t="shared" si="3"/>
        <v>2.347464042392127</v>
      </c>
      <c r="G48" s="31">
        <v>52.57</v>
      </c>
      <c r="H48" s="42">
        <v>515</v>
      </c>
      <c r="I48" s="42">
        <v>3201</v>
      </c>
      <c r="J48" s="42">
        <v>2486</v>
      </c>
      <c r="K48" s="32">
        <f t="shared" si="4"/>
        <v>40.083843921315705</v>
      </c>
      <c r="L48" s="28">
        <v>490</v>
      </c>
      <c r="M48" s="28">
        <v>702</v>
      </c>
      <c r="N48" s="28">
        <v>713</v>
      </c>
      <c r="O48" s="28">
        <v>542</v>
      </c>
      <c r="P48" s="28">
        <v>285</v>
      </c>
      <c r="Q48" s="28">
        <v>148</v>
      </c>
      <c r="R48" s="28">
        <v>71</v>
      </c>
      <c r="S48" s="28">
        <v>21</v>
      </c>
      <c r="T48" s="36">
        <v>4</v>
      </c>
    </row>
    <row r="49" spans="2:20" ht="19.5" customHeight="1">
      <c r="B49" s="20">
        <v>44</v>
      </c>
      <c r="C49" s="21" t="s">
        <v>119</v>
      </c>
      <c r="D49" s="28">
        <v>2642</v>
      </c>
      <c r="E49" s="29">
        <f t="shared" si="2"/>
        <v>5866</v>
      </c>
      <c r="F49" s="30">
        <f t="shared" si="3"/>
        <v>2.2202876608629825</v>
      </c>
      <c r="G49" s="31">
        <v>53.13</v>
      </c>
      <c r="H49" s="42">
        <v>469</v>
      </c>
      <c r="I49" s="42">
        <v>2951</v>
      </c>
      <c r="J49" s="42">
        <v>2446</v>
      </c>
      <c r="K49" s="32">
        <f t="shared" si="4"/>
        <v>41.69792021820661</v>
      </c>
      <c r="L49" s="28">
        <v>309</v>
      </c>
      <c r="M49" s="28">
        <v>505</v>
      </c>
      <c r="N49" s="28">
        <v>692</v>
      </c>
      <c r="O49" s="28">
        <v>563</v>
      </c>
      <c r="P49" s="28">
        <v>362</v>
      </c>
      <c r="Q49" s="28">
        <v>210</v>
      </c>
      <c r="R49" s="28">
        <v>87</v>
      </c>
      <c r="S49" s="28">
        <v>21</v>
      </c>
      <c r="T49" s="36">
        <v>6</v>
      </c>
    </row>
    <row r="50" spans="2:20" ht="19.5" customHeight="1">
      <c r="B50" s="20">
        <v>45</v>
      </c>
      <c r="C50" s="21" t="s">
        <v>120</v>
      </c>
      <c r="D50" s="28">
        <v>1399</v>
      </c>
      <c r="E50" s="29">
        <f t="shared" si="2"/>
        <v>3090</v>
      </c>
      <c r="F50" s="30">
        <f t="shared" si="3"/>
        <v>2.208720514653324</v>
      </c>
      <c r="G50" s="31">
        <v>51.98</v>
      </c>
      <c r="H50" s="42">
        <v>300</v>
      </c>
      <c r="I50" s="42">
        <v>1575</v>
      </c>
      <c r="J50" s="42">
        <v>1215</v>
      </c>
      <c r="K50" s="32">
        <f t="shared" si="4"/>
        <v>39.32038834951456</v>
      </c>
      <c r="L50" s="28">
        <v>150</v>
      </c>
      <c r="M50" s="28">
        <v>256</v>
      </c>
      <c r="N50" s="28">
        <v>300</v>
      </c>
      <c r="O50" s="28">
        <v>322</v>
      </c>
      <c r="P50" s="28">
        <v>210</v>
      </c>
      <c r="Q50" s="28">
        <v>93</v>
      </c>
      <c r="R50" s="28">
        <v>28</v>
      </c>
      <c r="S50" s="28">
        <v>4</v>
      </c>
      <c r="T50" s="36">
        <v>2</v>
      </c>
    </row>
    <row r="51" spans="2:20" ht="19.5" customHeight="1">
      <c r="B51" s="20">
        <v>46</v>
      </c>
      <c r="C51" s="21" t="s">
        <v>121</v>
      </c>
      <c r="D51" s="28">
        <v>2588</v>
      </c>
      <c r="E51" s="29">
        <f t="shared" si="2"/>
        <v>6386</v>
      </c>
      <c r="F51" s="30">
        <f t="shared" si="3"/>
        <v>2.4675425038639878</v>
      </c>
      <c r="G51" s="31">
        <v>43.19</v>
      </c>
      <c r="H51" s="42">
        <v>887</v>
      </c>
      <c r="I51" s="42">
        <v>4054</v>
      </c>
      <c r="J51" s="42">
        <v>1445</v>
      </c>
      <c r="K51" s="32">
        <f t="shared" si="4"/>
        <v>22.627622925148763</v>
      </c>
      <c r="L51" s="28">
        <v>322</v>
      </c>
      <c r="M51" s="28">
        <v>408</v>
      </c>
      <c r="N51" s="28">
        <v>381</v>
      </c>
      <c r="O51" s="28">
        <v>273</v>
      </c>
      <c r="P51" s="28">
        <v>182</v>
      </c>
      <c r="Q51" s="28">
        <v>119</v>
      </c>
      <c r="R51" s="28">
        <v>61</v>
      </c>
      <c r="S51" s="28">
        <v>18</v>
      </c>
      <c r="T51" s="36">
        <v>3</v>
      </c>
    </row>
    <row r="52" spans="2:20" ht="19.5" customHeight="1">
      <c r="B52" s="20">
        <v>47</v>
      </c>
      <c r="C52" s="21" t="s">
        <v>122</v>
      </c>
      <c r="D52" s="28">
        <v>3648</v>
      </c>
      <c r="E52" s="29">
        <f t="shared" si="2"/>
        <v>9400</v>
      </c>
      <c r="F52" s="30">
        <f t="shared" si="3"/>
        <v>2.5767543859649122</v>
      </c>
      <c r="G52" s="31">
        <v>45.34</v>
      </c>
      <c r="H52" s="42">
        <v>1349</v>
      </c>
      <c r="I52" s="42">
        <v>5418</v>
      </c>
      <c r="J52" s="42">
        <v>2633</v>
      </c>
      <c r="K52" s="32">
        <f t="shared" si="4"/>
        <v>28.010638297872344</v>
      </c>
      <c r="L52" s="28">
        <v>524</v>
      </c>
      <c r="M52" s="28">
        <v>752</v>
      </c>
      <c r="N52" s="28">
        <v>738</v>
      </c>
      <c r="O52" s="28">
        <v>527</v>
      </c>
      <c r="P52" s="28">
        <v>311</v>
      </c>
      <c r="Q52" s="28">
        <v>185</v>
      </c>
      <c r="R52" s="28">
        <v>92</v>
      </c>
      <c r="S52" s="28">
        <v>27</v>
      </c>
      <c r="T52" s="36">
        <v>1</v>
      </c>
    </row>
    <row r="53" spans="2:20" ht="19.5" customHeight="1">
      <c r="B53" s="20">
        <v>48</v>
      </c>
      <c r="C53" s="21" t="s">
        <v>123</v>
      </c>
      <c r="D53" s="28">
        <v>984</v>
      </c>
      <c r="E53" s="29">
        <f t="shared" si="2"/>
        <v>2558</v>
      </c>
      <c r="F53" s="30">
        <f t="shared" si="3"/>
        <v>2.5995934959349594</v>
      </c>
      <c r="G53" s="31">
        <v>51.51</v>
      </c>
      <c r="H53" s="42">
        <v>243</v>
      </c>
      <c r="I53" s="42">
        <v>1388</v>
      </c>
      <c r="J53" s="42">
        <v>927</v>
      </c>
      <c r="K53" s="32">
        <f t="shared" si="4"/>
        <v>36.23924941360438</v>
      </c>
      <c r="L53" s="28">
        <v>204</v>
      </c>
      <c r="M53" s="28">
        <v>266</v>
      </c>
      <c r="N53" s="28">
        <v>210</v>
      </c>
      <c r="O53" s="28">
        <v>135</v>
      </c>
      <c r="P53" s="28">
        <v>131</v>
      </c>
      <c r="Q53" s="28">
        <v>99</v>
      </c>
      <c r="R53" s="28">
        <v>63</v>
      </c>
      <c r="S53" s="28">
        <v>20</v>
      </c>
      <c r="T53" s="36">
        <v>3</v>
      </c>
    </row>
    <row r="54" spans="2:20" ht="19.5" customHeight="1">
      <c r="B54" s="20">
        <v>49</v>
      </c>
      <c r="C54" s="21" t="s">
        <v>124</v>
      </c>
      <c r="D54" s="28">
        <v>995</v>
      </c>
      <c r="E54" s="29">
        <f>SUM(H54:J54)</f>
        <v>1993</v>
      </c>
      <c r="F54" s="30">
        <f t="shared" si="3"/>
        <v>2.0030150753768843</v>
      </c>
      <c r="G54" s="31">
        <v>53.34</v>
      </c>
      <c r="H54" s="42">
        <v>153</v>
      </c>
      <c r="I54" s="42">
        <v>1064</v>
      </c>
      <c r="J54" s="42">
        <v>776</v>
      </c>
      <c r="K54" s="32">
        <f t="shared" si="4"/>
        <v>38.93627696939287</v>
      </c>
      <c r="L54" s="28">
        <v>118</v>
      </c>
      <c r="M54" s="28">
        <v>165</v>
      </c>
      <c r="N54" s="28">
        <v>168</v>
      </c>
      <c r="O54" s="28">
        <v>135</v>
      </c>
      <c r="P54" s="28">
        <v>124</v>
      </c>
      <c r="Q54" s="28">
        <v>93</v>
      </c>
      <c r="R54" s="28">
        <v>60</v>
      </c>
      <c r="S54" s="28">
        <v>27</v>
      </c>
      <c r="T54" s="36">
        <v>4</v>
      </c>
    </row>
    <row r="55" spans="2:20" ht="19.5" customHeight="1">
      <c r="B55" s="48">
        <v>50</v>
      </c>
      <c r="C55" s="49" t="s">
        <v>125</v>
      </c>
      <c r="D55" s="50">
        <v>5315</v>
      </c>
      <c r="E55" s="51">
        <f>SUM(H55:J55)</f>
        <v>13381</v>
      </c>
      <c r="F55" s="38">
        <f>E55/D55</f>
        <v>2.517591721542803</v>
      </c>
      <c r="G55" s="52">
        <v>43.59</v>
      </c>
      <c r="H55" s="53">
        <v>1815</v>
      </c>
      <c r="I55" s="53">
        <v>8538</v>
      </c>
      <c r="J55" s="53">
        <v>3028</v>
      </c>
      <c r="K55" s="54">
        <f t="shared" si="4"/>
        <v>22.62910096405351</v>
      </c>
      <c r="L55" s="50">
        <v>660</v>
      </c>
      <c r="M55" s="50">
        <v>804</v>
      </c>
      <c r="N55" s="50">
        <v>748</v>
      </c>
      <c r="O55" s="50">
        <v>654</v>
      </c>
      <c r="P55" s="50">
        <v>429</v>
      </c>
      <c r="Q55" s="50">
        <v>251</v>
      </c>
      <c r="R55" s="50">
        <v>107</v>
      </c>
      <c r="S55" s="50">
        <v>33</v>
      </c>
      <c r="T55" s="55">
        <v>2</v>
      </c>
    </row>
    <row r="56" spans="3:25" ht="19.5" customHeight="1">
      <c r="C56" s="1" t="s">
        <v>130</v>
      </c>
      <c r="W56" s="39"/>
      <c r="X56" s="39"/>
      <c r="Y56" s="39"/>
    </row>
    <row r="57" ht="15"/>
    <row r="58" spans="3:20" ht="14.25" hidden="1">
      <c r="C58" s="1" t="s">
        <v>126</v>
      </c>
      <c r="D58" s="39">
        <f>SUM(D6:D54)</f>
        <v>174557</v>
      </c>
      <c r="E58" s="39">
        <f>SUM(E6:E54)</f>
        <v>395589</v>
      </c>
      <c r="F58" s="1">
        <f>E58/D58</f>
        <v>2.2662454098088305</v>
      </c>
      <c r="H58" s="39">
        <f>SUM(H6:H54)</f>
        <v>48931</v>
      </c>
      <c r="I58" s="39">
        <f>SUM(I6:I54)</f>
        <v>233468</v>
      </c>
      <c r="J58" s="39">
        <f>SUM(J6:J54)</f>
        <v>113190</v>
      </c>
      <c r="K58" s="40">
        <f>SUM(J6:J54)/E58*100</f>
        <v>28.613030190424908</v>
      </c>
      <c r="L58" s="39">
        <f aca="true" t="shared" si="7" ref="L58:T58">SUM(L6:L54)</f>
        <v>22669</v>
      </c>
      <c r="M58" s="39">
        <f t="shared" si="7"/>
        <v>26767</v>
      </c>
      <c r="N58" s="39">
        <f t="shared" si="7"/>
        <v>27204</v>
      </c>
      <c r="O58" s="39">
        <f t="shared" si="7"/>
        <v>23899</v>
      </c>
      <c r="P58" s="39">
        <f t="shared" si="7"/>
        <v>17622</v>
      </c>
      <c r="Q58" s="39">
        <f t="shared" si="7"/>
        <v>11272</v>
      </c>
      <c r="R58" s="39">
        <f t="shared" si="7"/>
        <v>4934</v>
      </c>
      <c r="S58" s="39">
        <f t="shared" si="7"/>
        <v>1306</v>
      </c>
      <c r="T58" s="39">
        <f t="shared" si="7"/>
        <v>186</v>
      </c>
    </row>
    <row r="59" spans="3:20" ht="14.25" hidden="1">
      <c r="C59" s="1" t="s">
        <v>127</v>
      </c>
      <c r="D59" s="39">
        <f>SUM(D6:D55)</f>
        <v>179872</v>
      </c>
      <c r="E59" s="39">
        <f>SUM(E6:E55)</f>
        <v>408970</v>
      </c>
      <c r="F59" s="1">
        <f>E59/D59</f>
        <v>2.273672389254581</v>
      </c>
      <c r="H59" s="39">
        <f>SUM(H6:H55)</f>
        <v>50746</v>
      </c>
      <c r="I59" s="39">
        <f>SUM(I6:I55)</f>
        <v>242006</v>
      </c>
      <c r="J59" s="39">
        <f>SUM(J6:J55)</f>
        <v>116218</v>
      </c>
      <c r="K59" s="40">
        <f>SUM(J6:J55)/E59*100</f>
        <v>28.417243318580827</v>
      </c>
      <c r="L59" s="39">
        <f aca="true" t="shared" si="8" ref="L59:T59">SUM(L6:L55)</f>
        <v>23329</v>
      </c>
      <c r="M59" s="39">
        <f t="shared" si="8"/>
        <v>27571</v>
      </c>
      <c r="N59" s="39">
        <f t="shared" si="8"/>
        <v>27952</v>
      </c>
      <c r="O59" s="39">
        <f t="shared" si="8"/>
        <v>24553</v>
      </c>
      <c r="P59" s="39">
        <f t="shared" si="8"/>
        <v>18051</v>
      </c>
      <c r="Q59" s="39">
        <f t="shared" si="8"/>
        <v>11523</v>
      </c>
      <c r="R59" s="39">
        <f t="shared" si="8"/>
        <v>5041</v>
      </c>
      <c r="S59" s="39">
        <f t="shared" si="8"/>
        <v>1339</v>
      </c>
      <c r="T59" s="39">
        <f t="shared" si="8"/>
        <v>188</v>
      </c>
    </row>
    <row r="60" spans="3:20" ht="14.25" hidden="1">
      <c r="C60" s="1" t="s">
        <v>128</v>
      </c>
      <c r="D60" s="39">
        <f>D59-D58</f>
        <v>5315</v>
      </c>
      <c r="E60" s="39">
        <f>E59-E58</f>
        <v>13381</v>
      </c>
      <c r="F60" s="1">
        <f>E60/D60</f>
        <v>2.517591721542803</v>
      </c>
      <c r="H60" s="39">
        <f>H59-H58</f>
        <v>1815</v>
      </c>
      <c r="I60" s="39">
        <f>I59-I58</f>
        <v>8538</v>
      </c>
      <c r="J60" s="39">
        <f>J59-J58</f>
        <v>3028</v>
      </c>
      <c r="K60" s="40">
        <f>J60/E60*100</f>
        <v>22.62910096405351</v>
      </c>
      <c r="L60" s="39">
        <f aca="true" t="shared" si="9" ref="L60:T60">L59-L58</f>
        <v>660</v>
      </c>
      <c r="M60" s="39">
        <f t="shared" si="9"/>
        <v>804</v>
      </c>
      <c r="N60" s="39">
        <f t="shared" si="9"/>
        <v>748</v>
      </c>
      <c r="O60" s="39">
        <f t="shared" si="9"/>
        <v>654</v>
      </c>
      <c r="P60" s="39">
        <f t="shared" si="9"/>
        <v>429</v>
      </c>
      <c r="Q60" s="39">
        <f t="shared" si="9"/>
        <v>251</v>
      </c>
      <c r="R60" s="39">
        <f t="shared" si="9"/>
        <v>107</v>
      </c>
      <c r="S60" s="39">
        <f t="shared" si="9"/>
        <v>33</v>
      </c>
      <c r="T60" s="39">
        <f t="shared" si="9"/>
        <v>2</v>
      </c>
    </row>
    <row r="61" ht="14.25" hidden="1"/>
    <row r="62" ht="14.25" hidden="1"/>
    <row r="63" spans="10:11" ht="14.25" hidden="1">
      <c r="J63" s="1" t="s">
        <v>129</v>
      </c>
      <c r="K63" s="39">
        <f>SUM($M$55:$T$55)+$H$55+$I$55</f>
        <v>13381</v>
      </c>
    </row>
    <row r="64" ht="15">
      <c r="D64" s="39"/>
    </row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104" spans="28:30" ht="14.25">
      <c r="AB104" s="41"/>
      <c r="AD104" s="41"/>
    </row>
    <row r="105" spans="28:30" ht="14.25">
      <c r="AB105" s="41"/>
      <c r="AD105" s="41"/>
    </row>
    <row r="106" spans="28:30" ht="14.25">
      <c r="AB106" s="41"/>
      <c r="AD106" s="41"/>
    </row>
    <row r="107" spans="28:34" ht="14.25">
      <c r="AB107" s="41"/>
      <c r="AD107" s="41"/>
      <c r="AF107" s="1" t="e">
        <v>#VALUE!</v>
      </c>
      <c r="AH107" s="1" t="e">
        <v>#VALUE!</v>
      </c>
    </row>
  </sheetData>
  <sheetProtection/>
  <printOptions horizontalCentered="1"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53" r:id="rId3"/>
  <headerFooter alignWithMargins="0">
    <oddFooter>&amp;C&amp;R^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統計分析課</dc:creator>
  <cp:keywords/>
  <dc:description/>
  <cp:lastModifiedBy>RENTAI</cp:lastModifiedBy>
  <cp:lastPrinted>2019-04-02T06:06:25Z</cp:lastPrinted>
  <dcterms:created xsi:type="dcterms:W3CDTF">2006-01-18T01:03:38Z</dcterms:created>
  <dcterms:modified xsi:type="dcterms:W3CDTF">2019-04-05T02:53:45Z</dcterms:modified>
  <cp:category/>
  <cp:version/>
  <cp:contentType/>
  <cp:contentStatus/>
</cp:coreProperties>
</file>