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0"/>
  </bookViews>
  <sheets>
    <sheet name="第４表" sheetId="1" r:id="rId1"/>
  </sheets>
  <definedNames>
    <definedName name="_Fill" hidden="1">#REF!</definedName>
    <definedName name="PNU">#REF!</definedName>
    <definedName name="_xlnm.Print_Area" localSheetId="0">'第４表'!$B$1:$Z$56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F107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AH107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</commentList>
</comments>
</file>

<file path=xl/sharedStrings.xml><?xml version="1.0" encoding="utf-8"?>
<sst xmlns="http://schemas.openxmlformats.org/spreadsheetml/2006/main" count="146" uniqueCount="133">
  <si>
    <t>65歳以上</t>
  </si>
  <si>
    <t>平均年齢</t>
  </si>
  <si>
    <t>世帯</t>
  </si>
  <si>
    <t>世帯平均</t>
  </si>
  <si>
    <t>人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</si>
  <si>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</si>
  <si>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</si>
  <si>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</si>
  <si>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</si>
  <si>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</si>
  <si>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</si>
  <si>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</si>
  <si>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</si>
  <si>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</si>
  <si>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</si>
  <si>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</si>
  <si>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</si>
  <si>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男</t>
  </si>
  <si>
    <t>女</t>
  </si>
  <si>
    <t>第４表</t>
  </si>
  <si>
    <t>岐 阜 市 人 口 統 計 及 び 高 齢 化 状 況 表</t>
  </si>
  <si>
    <t xml:space="preserve"> 年齢別人口統計</t>
  </si>
  <si>
    <t>年少人口</t>
  </si>
  <si>
    <t>生産人口</t>
  </si>
  <si>
    <t>老年人口</t>
  </si>
  <si>
    <t>60歳～</t>
  </si>
  <si>
    <t>65歳～</t>
  </si>
  <si>
    <t>70歳～</t>
  </si>
  <si>
    <t>75歳～</t>
  </si>
  <si>
    <t>80歳～</t>
  </si>
  <si>
    <t>85歳～</t>
  </si>
  <si>
    <t>90歳～</t>
  </si>
  <si>
    <t>95歳～</t>
  </si>
  <si>
    <t>100歳～</t>
  </si>
  <si>
    <t>地区名</t>
  </si>
  <si>
    <t>世 帯 数</t>
  </si>
  <si>
    <t>総 人 口</t>
  </si>
  <si>
    <t>人数</t>
  </si>
  <si>
    <t xml:space="preserve"> 0歳～</t>
  </si>
  <si>
    <t>15歳～</t>
  </si>
  <si>
    <t>高齢化率</t>
  </si>
  <si>
    <t xml:space="preserve"> 64歳</t>
  </si>
  <si>
    <t xml:space="preserve"> 69歳</t>
  </si>
  <si>
    <t xml:space="preserve"> 74歳</t>
  </si>
  <si>
    <t xml:space="preserve"> 79歳</t>
  </si>
  <si>
    <t xml:space="preserve"> 84歳</t>
  </si>
  <si>
    <t xml:space="preserve"> 89歳</t>
  </si>
  <si>
    <t xml:space="preserve"> 94歳</t>
  </si>
  <si>
    <t xml:space="preserve"> 99歳</t>
  </si>
  <si>
    <t>年 齢</t>
  </si>
  <si>
    <t>計</t>
  </si>
  <si>
    <t>構成比率</t>
  </si>
  <si>
    <t>歳</t>
  </si>
  <si>
    <t xml:space="preserve"> 14歳 人</t>
  </si>
  <si>
    <t xml:space="preserve"> 64歳 人</t>
  </si>
  <si>
    <t>％</t>
  </si>
  <si>
    <t xml:space="preserve"> 金　華</t>
  </si>
  <si>
    <t xml:space="preserve"> 0～ 4</t>
  </si>
  <si>
    <t xml:space="preserve"> 京　町</t>
  </si>
  <si>
    <t xml:space="preserve"> 5～ 9</t>
  </si>
  <si>
    <t xml:space="preserve"> 明　徳</t>
  </si>
  <si>
    <t xml:space="preserve"> 徹　明</t>
  </si>
  <si>
    <t xml:space="preserve"> 梅　林</t>
  </si>
  <si>
    <t xml:space="preserve"> 白　山</t>
  </si>
  <si>
    <t xml:space="preserve"> 華　陽</t>
  </si>
  <si>
    <t xml:space="preserve"> 本　郷</t>
  </si>
  <si>
    <t xml:space="preserve"> 木之本</t>
  </si>
  <si>
    <t xml:space="preserve"> 本　荘</t>
  </si>
  <si>
    <t xml:space="preserve"> 日　野</t>
  </si>
  <si>
    <t xml:space="preserve"> 長　良</t>
  </si>
  <si>
    <t xml:space="preserve"> 長良西</t>
  </si>
  <si>
    <t xml:space="preserve"> 長良東</t>
  </si>
  <si>
    <t xml:space="preserve"> 島</t>
  </si>
  <si>
    <t>70～74</t>
  </si>
  <si>
    <t xml:space="preserve"> 早　田</t>
  </si>
  <si>
    <t>75～79</t>
  </si>
  <si>
    <t xml:space="preserve"> 城　西</t>
  </si>
  <si>
    <t>80～84</t>
  </si>
  <si>
    <t xml:space="preserve"> 三　里</t>
  </si>
  <si>
    <t>85～89</t>
  </si>
  <si>
    <t xml:space="preserve"> 鷺　山</t>
  </si>
  <si>
    <t>90～94</t>
  </si>
  <si>
    <t xml:space="preserve"> 加　納</t>
  </si>
  <si>
    <t>95～99</t>
  </si>
  <si>
    <t xml:space="preserve"> 加納西</t>
  </si>
  <si>
    <t>100～104</t>
  </si>
  <si>
    <t xml:space="preserve"> 則　武</t>
  </si>
  <si>
    <t>105～</t>
  </si>
  <si>
    <t xml:space="preserve"> 常　磐</t>
  </si>
  <si>
    <t xml:space="preserve"> 長森南</t>
  </si>
  <si>
    <t xml:space="preserve"> 60以上</t>
  </si>
  <si>
    <t xml:space="preserve"> 長森北</t>
  </si>
  <si>
    <t xml:space="preserve"> 65以上</t>
  </si>
  <si>
    <t xml:space="preserve"> 長森西</t>
  </si>
  <si>
    <t xml:space="preserve"> 70以上</t>
  </si>
  <si>
    <t xml:space="preserve"> 長森東</t>
  </si>
  <si>
    <t xml:space="preserve"> 75以上</t>
  </si>
  <si>
    <t xml:space="preserve"> 木　田</t>
  </si>
  <si>
    <t xml:space="preserve"> 80以上</t>
  </si>
  <si>
    <t xml:space="preserve"> 岩野田</t>
  </si>
  <si>
    <t xml:space="preserve"> 85以上</t>
  </si>
  <si>
    <t xml:space="preserve"> 岩野田北</t>
  </si>
  <si>
    <t xml:space="preserve"> 90以上</t>
  </si>
  <si>
    <t xml:space="preserve"> 黒　野</t>
  </si>
  <si>
    <t xml:space="preserve"> 95以上</t>
  </si>
  <si>
    <t xml:space="preserve"> 方　県</t>
  </si>
  <si>
    <t>100以上</t>
  </si>
  <si>
    <t xml:space="preserve"> 茜　部</t>
  </si>
  <si>
    <t>105以上</t>
  </si>
  <si>
    <t xml:space="preserve"> 鶉</t>
  </si>
  <si>
    <t xml:space="preserve"> 西　郷</t>
  </si>
  <si>
    <t xml:space="preserve"> 七　郷</t>
  </si>
  <si>
    <t xml:space="preserve"> 市　橋</t>
  </si>
  <si>
    <t xml:space="preserve"> 岩</t>
  </si>
  <si>
    <t xml:space="preserve"> 鏡　島</t>
  </si>
  <si>
    <t xml:space="preserve"> 厚　見</t>
  </si>
  <si>
    <t xml:space="preserve"> 日置江</t>
  </si>
  <si>
    <t xml:space="preserve"> 芥　見</t>
  </si>
  <si>
    <t xml:space="preserve"> 藍　川</t>
  </si>
  <si>
    <t xml:space="preserve"> 芥見東</t>
  </si>
  <si>
    <t xml:space="preserve"> 芥見南</t>
  </si>
  <si>
    <t xml:space="preserve"> 合　渡</t>
  </si>
  <si>
    <t xml:space="preserve"> 三輪南</t>
  </si>
  <si>
    <t xml:space="preserve"> 三輪北</t>
  </si>
  <si>
    <t xml:space="preserve"> 網　代</t>
  </si>
  <si>
    <t xml:space="preserve"> 柳　津</t>
  </si>
  <si>
    <t>旧岐阜市</t>
  </si>
  <si>
    <t>新岐阜市</t>
  </si>
  <si>
    <t>旧柳津町</t>
  </si>
  <si>
    <t>柳津人口</t>
  </si>
  <si>
    <t>「注」この表は、住民基本台帳に登録されたものを集計したもので、外国人住民も含まれています。</t>
  </si>
  <si>
    <t xml:space="preserve"> 総　数</t>
  </si>
  <si>
    <t>平成28年4月1日現在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</si>
</sst>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  <numFmt numFmtId="178" formatCode="0.0_);[Red]\(0.0\)"/>
    <numFmt numFmtId="179" formatCode="[$-411]ggge&quot;年&quot;m&quot;月&quot;d&quot;日&quot;;@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37" fontId="4" fillId="0" borderId="21" xfId="0" applyNumberFormat="1" applyFont="1" applyBorder="1" applyAlignment="1" applyProtection="1">
      <alignment vertical="center"/>
      <protection/>
    </xf>
    <xf numFmtId="37" fontId="4" fillId="0" borderId="23" xfId="0" applyNumberFormat="1" applyFont="1" applyBorder="1" applyAlignment="1" applyProtection="1">
      <alignment vertical="center"/>
      <protection/>
    </xf>
    <xf numFmtId="39" fontId="4" fillId="0" borderId="24" xfId="0" applyNumberFormat="1" applyFont="1" applyBorder="1" applyAlignment="1" applyProtection="1">
      <alignment vertical="center"/>
      <protection/>
    </xf>
    <xf numFmtId="39" fontId="4" fillId="0" borderId="25" xfId="0" applyNumberFormat="1" applyFont="1" applyBorder="1" applyAlignment="1" applyProtection="1">
      <alignment vertical="center"/>
      <protection/>
    </xf>
    <xf numFmtId="39" fontId="4" fillId="0" borderId="23" xfId="0" applyNumberFormat="1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2" fontId="4" fillId="0" borderId="28" xfId="0" applyNumberFormat="1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39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38" fontId="4" fillId="0" borderId="25" xfId="48" applyFont="1" applyBorder="1" applyAlignment="1" applyProtection="1">
      <alignment vertical="center"/>
      <protection/>
    </xf>
    <xf numFmtId="37" fontId="4" fillId="0" borderId="16" xfId="0" applyNumberFormat="1" applyFont="1" applyBorder="1" applyAlignment="1" applyProtection="1">
      <alignment vertical="center"/>
      <protection/>
    </xf>
    <xf numFmtId="2" fontId="4" fillId="0" borderId="12" xfId="0" applyNumberFormat="1" applyFont="1" applyBorder="1" applyAlignment="1" applyProtection="1">
      <alignment vertical="center"/>
      <protection/>
    </xf>
    <xf numFmtId="2" fontId="4" fillId="0" borderId="23" xfId="0" applyNumberFormat="1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37" fontId="4" fillId="0" borderId="29" xfId="0" applyNumberFormat="1" applyFont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37" fontId="4" fillId="0" borderId="21" xfId="0" applyNumberFormat="1" applyFont="1" applyFill="1" applyBorder="1" applyAlignment="1" applyProtection="1">
      <alignment vertical="center"/>
      <protection/>
    </xf>
    <xf numFmtId="37" fontId="4" fillId="0" borderId="23" xfId="0" applyNumberFormat="1" applyFont="1" applyFill="1" applyBorder="1" applyAlignment="1" applyProtection="1">
      <alignment vertical="center"/>
      <protection/>
    </xf>
    <xf numFmtId="39" fontId="4" fillId="0" borderId="25" xfId="0" applyNumberFormat="1" applyFont="1" applyFill="1" applyBorder="1" applyAlignment="1" applyProtection="1">
      <alignment vertical="center"/>
      <protection/>
    </xf>
    <xf numFmtId="38" fontId="4" fillId="0" borderId="25" xfId="48" applyFont="1" applyFill="1" applyBorder="1" applyAlignment="1" applyProtection="1">
      <alignment vertical="center"/>
      <protection/>
    </xf>
    <xf numFmtId="39" fontId="4" fillId="0" borderId="23" xfId="0" applyNumberFormat="1" applyFont="1" applyFill="1" applyBorder="1" applyAlignment="1" applyProtection="1">
      <alignment vertical="center"/>
      <protection/>
    </xf>
    <xf numFmtId="37" fontId="4" fillId="0" borderId="28" xfId="0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B1:AH107"/>
  <sheetViews>
    <sheetView tabSelected="1" defaultGridColor="0" zoomScale="87" zoomScaleNormal="87" zoomScalePageLayoutView="0" colorId="22" workbookViewId="0" topLeftCell="A1">
      <pane xSplit="3" ySplit="4" topLeftCell="D5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B1" sqref="B1"/>
    </sheetView>
  </sheetViews>
  <sheetFormatPr defaultColWidth="10.66015625" defaultRowHeight="18"/>
  <cols>
    <col min="1" max="1" width="10.66015625" style="1" customWidth="1"/>
    <col min="2" max="2" width="3.66015625" style="1" customWidth="1"/>
    <col min="3" max="5" width="10.66015625" style="1" customWidth="1"/>
    <col min="6" max="7" width="8.66015625" style="1" customWidth="1"/>
    <col min="8" max="10" width="9.66015625" style="1" customWidth="1"/>
    <col min="11" max="11" width="8.66015625" style="1" customWidth="1"/>
    <col min="12" max="20" width="7.66015625" style="1" customWidth="1"/>
    <col min="21" max="21" width="3.66015625" style="1" customWidth="1"/>
    <col min="22" max="22" width="7.66015625" style="1" customWidth="1"/>
    <col min="23" max="26" width="8.66015625" style="1" customWidth="1"/>
    <col min="27" max="16384" width="10.66015625" style="1" customWidth="1"/>
  </cols>
  <sheetData>
    <row r="1" spans="2:26" ht="19.5" customHeight="1">
      <c r="B1" s="1" t="s">
        <v>19</v>
      </c>
      <c r="D1" s="1" t="s">
        <v>20</v>
      </c>
      <c r="R1" s="2" t="s">
        <v>132</v>
      </c>
      <c r="S1" s="2"/>
      <c r="T1" s="2"/>
      <c r="V1" s="1" t="s">
        <v>21</v>
      </c>
      <c r="X1" s="2" t="s">
        <v>132</v>
      </c>
      <c r="Y1" s="2"/>
      <c r="Z1" s="2"/>
    </row>
    <row r="2" spans="2:26" ht="19.5" customHeight="1">
      <c r="B2" s="3"/>
      <c r="C2" s="4"/>
      <c r="D2" s="3"/>
      <c r="E2" s="5"/>
      <c r="F2" s="6" t="s">
        <v>3</v>
      </c>
      <c r="G2" s="7"/>
      <c r="H2" s="8" t="s">
        <v>22</v>
      </c>
      <c r="I2" s="8" t="s">
        <v>23</v>
      </c>
      <c r="J2" s="9" t="s">
        <v>24</v>
      </c>
      <c r="K2" s="5"/>
      <c r="L2" s="3" t="s">
        <v>25</v>
      </c>
      <c r="M2" s="7" t="s">
        <v>26</v>
      </c>
      <c r="N2" s="7" t="s">
        <v>27</v>
      </c>
      <c r="O2" s="7" t="s">
        <v>28</v>
      </c>
      <c r="P2" s="7" t="s">
        <v>29</v>
      </c>
      <c r="Q2" s="7" t="s">
        <v>30</v>
      </c>
      <c r="R2" s="7" t="s">
        <v>31</v>
      </c>
      <c r="S2" s="7" t="s">
        <v>32</v>
      </c>
      <c r="T2" s="10" t="s">
        <v>33</v>
      </c>
      <c r="V2" s="3"/>
      <c r="W2" s="3"/>
      <c r="X2" s="3"/>
      <c r="Y2" s="3"/>
      <c r="Z2" s="5"/>
    </row>
    <row r="3" spans="2:26" ht="19.5" customHeight="1">
      <c r="B3" s="11"/>
      <c r="C3" s="1" t="s">
        <v>34</v>
      </c>
      <c r="D3" s="12" t="s">
        <v>35</v>
      </c>
      <c r="E3" s="13" t="s">
        <v>36</v>
      </c>
      <c r="F3" s="14" t="s">
        <v>37</v>
      </c>
      <c r="G3" s="15" t="s">
        <v>1</v>
      </c>
      <c r="H3" s="11" t="s">
        <v>38</v>
      </c>
      <c r="I3" s="11" t="s">
        <v>39</v>
      </c>
      <c r="J3" s="16" t="s">
        <v>0</v>
      </c>
      <c r="K3" s="13" t="s">
        <v>40</v>
      </c>
      <c r="L3" s="17" t="s">
        <v>41</v>
      </c>
      <c r="M3" s="18" t="s">
        <v>42</v>
      </c>
      <c r="N3" s="18" t="s">
        <v>43</v>
      </c>
      <c r="O3" s="18" t="s">
        <v>44</v>
      </c>
      <c r="P3" s="18" t="s">
        <v>45</v>
      </c>
      <c r="Q3" s="18" t="s">
        <v>46</v>
      </c>
      <c r="R3" s="18" t="s">
        <v>47</v>
      </c>
      <c r="S3" s="18" t="s">
        <v>48</v>
      </c>
      <c r="T3" s="19"/>
      <c r="V3" s="12" t="s">
        <v>49</v>
      </c>
      <c r="W3" s="12" t="s">
        <v>17</v>
      </c>
      <c r="X3" s="12" t="s">
        <v>18</v>
      </c>
      <c r="Y3" s="12" t="s">
        <v>50</v>
      </c>
      <c r="Z3" s="16" t="s">
        <v>51</v>
      </c>
    </row>
    <row r="4" spans="2:26" ht="19.5" customHeight="1">
      <c r="B4" s="20"/>
      <c r="C4" s="21"/>
      <c r="D4" s="22" t="s">
        <v>2</v>
      </c>
      <c r="E4" s="23" t="s">
        <v>4</v>
      </c>
      <c r="F4" s="24" t="s">
        <v>4</v>
      </c>
      <c r="G4" s="25" t="s">
        <v>52</v>
      </c>
      <c r="H4" s="22" t="s">
        <v>53</v>
      </c>
      <c r="I4" s="22" t="s">
        <v>54</v>
      </c>
      <c r="J4" s="23" t="s">
        <v>4</v>
      </c>
      <c r="K4" s="23" t="s">
        <v>55</v>
      </c>
      <c r="L4" s="22" t="s">
        <v>4</v>
      </c>
      <c r="M4" s="25" t="s">
        <v>4</v>
      </c>
      <c r="N4" s="25" t="s">
        <v>4</v>
      </c>
      <c r="O4" s="25" t="s">
        <v>4</v>
      </c>
      <c r="P4" s="25" t="s">
        <v>4</v>
      </c>
      <c r="Q4" s="25" t="s">
        <v>4</v>
      </c>
      <c r="R4" s="25" t="s">
        <v>4</v>
      </c>
      <c r="S4" s="25" t="s">
        <v>4</v>
      </c>
      <c r="T4" s="26" t="s">
        <v>4</v>
      </c>
      <c r="V4" s="20"/>
      <c r="W4" s="20"/>
      <c r="X4" s="20"/>
      <c r="Y4" s="20"/>
      <c r="Z4" s="27"/>
    </row>
    <row r="5" spans="2:26" ht="19.5" customHeight="1">
      <c r="B5" s="20"/>
      <c r="C5" s="21" t="s">
        <v>131</v>
      </c>
      <c r="D5" s="28">
        <f>SUM(D6:D55)</f>
        <v>175371</v>
      </c>
      <c r="E5" s="28">
        <f>SUM(E6:E55)</f>
        <v>412589</v>
      </c>
      <c r="F5" s="38">
        <f>E5/D5</f>
        <v>2.352663781354956</v>
      </c>
      <c r="G5" s="31">
        <v>45.93</v>
      </c>
      <c r="H5" s="28">
        <f>SUM(H6:H55)</f>
        <v>53220</v>
      </c>
      <c r="I5" s="28">
        <f>SUM(I6:I55)</f>
        <v>246583</v>
      </c>
      <c r="J5" s="28">
        <f>SUM(J6:J55)</f>
        <v>112786</v>
      </c>
      <c r="K5" s="32">
        <f>J5/E5*100</f>
        <v>27.336162621882792</v>
      </c>
      <c r="L5" s="28">
        <f aca="true" t="shared" si="0" ref="L5:T5">SUM(L6:L55)</f>
        <v>25193</v>
      </c>
      <c r="M5" s="28">
        <f t="shared" si="0"/>
        <v>32374</v>
      </c>
      <c r="N5" s="28">
        <f t="shared" si="0"/>
        <v>25413</v>
      </c>
      <c r="O5" s="28">
        <f t="shared" si="0"/>
        <v>22191</v>
      </c>
      <c r="P5" s="28">
        <f t="shared" si="0"/>
        <v>17222</v>
      </c>
      <c r="Q5" s="28">
        <f t="shared" si="0"/>
        <v>10081</v>
      </c>
      <c r="R5" s="28">
        <f t="shared" si="0"/>
        <v>4191</v>
      </c>
      <c r="S5" s="28">
        <f t="shared" si="0"/>
        <v>1168</v>
      </c>
      <c r="T5" s="36">
        <f t="shared" si="0"/>
        <v>146</v>
      </c>
      <c r="V5" s="33" t="s">
        <v>57</v>
      </c>
      <c r="W5" s="28">
        <v>8382</v>
      </c>
      <c r="X5" s="28">
        <v>7990</v>
      </c>
      <c r="Y5" s="28">
        <f>W5+X5</f>
        <v>16372</v>
      </c>
      <c r="Z5" s="34">
        <f>Y5/$Y$27*100</f>
        <v>3.9681135464105926</v>
      </c>
    </row>
    <row r="6" spans="2:26" ht="19.5" customHeight="1">
      <c r="B6" s="20">
        <v>1</v>
      </c>
      <c r="C6" s="21" t="s">
        <v>56</v>
      </c>
      <c r="D6" s="28">
        <v>2293</v>
      </c>
      <c r="E6" s="29">
        <f>SUM(H6:J6)</f>
        <v>4993</v>
      </c>
      <c r="F6" s="30">
        <f>E6/D6</f>
        <v>2.1774967291757523</v>
      </c>
      <c r="G6" s="31">
        <v>52</v>
      </c>
      <c r="H6" s="42">
        <v>474</v>
      </c>
      <c r="I6" s="42">
        <v>2661</v>
      </c>
      <c r="J6" s="42">
        <v>1858</v>
      </c>
      <c r="K6" s="32">
        <f>J6/E6*100</f>
        <v>37.212096935709994</v>
      </c>
      <c r="L6" s="28">
        <v>321</v>
      </c>
      <c r="M6" s="28">
        <v>463</v>
      </c>
      <c r="N6" s="28">
        <v>401</v>
      </c>
      <c r="O6" s="28">
        <v>345</v>
      </c>
      <c r="P6" s="28">
        <v>320</v>
      </c>
      <c r="Q6" s="28">
        <v>214</v>
      </c>
      <c r="R6" s="28">
        <v>85</v>
      </c>
      <c r="S6" s="28">
        <v>22</v>
      </c>
      <c r="T6" s="36">
        <v>8</v>
      </c>
      <c r="V6" s="35" t="s">
        <v>59</v>
      </c>
      <c r="W6" s="28">
        <v>9108</v>
      </c>
      <c r="X6" s="28">
        <v>8694</v>
      </c>
      <c r="Y6" s="28">
        <f aca="true" t="shared" si="1" ref="Y6:Y27">W6+X6</f>
        <v>17802</v>
      </c>
      <c r="Z6" s="34">
        <f aca="true" t="shared" si="2" ref="Z6:Z26">Y6/$Y$27*100</f>
        <v>4.314705433251977</v>
      </c>
    </row>
    <row r="7" spans="2:26" ht="19.5" customHeight="1">
      <c r="B7" s="20">
        <v>2</v>
      </c>
      <c r="C7" s="21" t="s">
        <v>58</v>
      </c>
      <c r="D7" s="28">
        <v>1993</v>
      </c>
      <c r="E7" s="29">
        <f>SUM(H7:J7)</f>
        <v>4265</v>
      </c>
      <c r="F7" s="30">
        <f>E7/D7</f>
        <v>2.1399899648770697</v>
      </c>
      <c r="G7" s="31">
        <v>54.66</v>
      </c>
      <c r="H7" s="42">
        <v>302</v>
      </c>
      <c r="I7" s="42">
        <v>2166</v>
      </c>
      <c r="J7" s="42">
        <v>1797</v>
      </c>
      <c r="K7" s="32">
        <f>J7/E7*100</f>
        <v>42.13364595545135</v>
      </c>
      <c r="L7" s="28">
        <v>325</v>
      </c>
      <c r="M7" s="28">
        <v>441</v>
      </c>
      <c r="N7" s="28">
        <v>383</v>
      </c>
      <c r="O7" s="28">
        <v>353</v>
      </c>
      <c r="P7" s="28">
        <v>257</v>
      </c>
      <c r="Q7" s="28">
        <v>208</v>
      </c>
      <c r="R7" s="28">
        <v>114</v>
      </c>
      <c r="S7" s="28">
        <v>36</v>
      </c>
      <c r="T7" s="36">
        <v>5</v>
      </c>
      <c r="V7" s="35" t="s">
        <v>5</v>
      </c>
      <c r="W7" s="28">
        <v>9687</v>
      </c>
      <c r="X7" s="28">
        <v>9359</v>
      </c>
      <c r="Y7" s="28">
        <f t="shared" si="1"/>
        <v>19046</v>
      </c>
      <c r="Z7" s="34">
        <f t="shared" si="2"/>
        <v>4.616216137609098</v>
      </c>
    </row>
    <row r="8" spans="2:26" ht="19.5" customHeight="1">
      <c r="B8" s="20">
        <v>3</v>
      </c>
      <c r="C8" s="21" t="s">
        <v>60</v>
      </c>
      <c r="D8" s="28">
        <v>1792</v>
      </c>
      <c r="E8" s="29">
        <f aca="true" t="shared" si="3" ref="E8:E53">SUM(H8:J8)</f>
        <v>3372</v>
      </c>
      <c r="F8" s="30">
        <f aca="true" t="shared" si="4" ref="F8:F54">E8/D8</f>
        <v>1.8816964285714286</v>
      </c>
      <c r="G8" s="31">
        <v>53.95</v>
      </c>
      <c r="H8" s="42">
        <v>222</v>
      </c>
      <c r="I8" s="42">
        <v>1809</v>
      </c>
      <c r="J8" s="42">
        <v>1341</v>
      </c>
      <c r="K8" s="32">
        <f aca="true" t="shared" si="5" ref="K8:K55">J8/E8*100</f>
        <v>39.768683274021356</v>
      </c>
      <c r="L8" s="28">
        <v>260</v>
      </c>
      <c r="M8" s="28">
        <v>322</v>
      </c>
      <c r="N8" s="28">
        <v>271</v>
      </c>
      <c r="O8" s="28">
        <v>260</v>
      </c>
      <c r="P8" s="28">
        <v>233</v>
      </c>
      <c r="Q8" s="28">
        <v>151</v>
      </c>
      <c r="R8" s="28">
        <v>75</v>
      </c>
      <c r="S8" s="28">
        <v>28</v>
      </c>
      <c r="T8" s="36">
        <v>1</v>
      </c>
      <c r="V8" s="35" t="s">
        <v>6</v>
      </c>
      <c r="W8" s="28">
        <v>10503</v>
      </c>
      <c r="X8" s="28">
        <v>10087</v>
      </c>
      <c r="Y8" s="28">
        <f t="shared" si="1"/>
        <v>20590</v>
      </c>
      <c r="Z8" s="34">
        <f t="shared" si="2"/>
        <v>4.990438426618257</v>
      </c>
    </row>
    <row r="9" spans="2:26" ht="19.5" customHeight="1">
      <c r="B9" s="20">
        <v>4</v>
      </c>
      <c r="C9" s="21" t="s">
        <v>61</v>
      </c>
      <c r="D9" s="28">
        <v>2376</v>
      </c>
      <c r="E9" s="29">
        <f t="shared" si="3"/>
        <v>4666</v>
      </c>
      <c r="F9" s="30">
        <f t="shared" si="4"/>
        <v>1.9638047138047139</v>
      </c>
      <c r="G9" s="31">
        <v>51.78</v>
      </c>
      <c r="H9" s="42">
        <v>417</v>
      </c>
      <c r="I9" s="42">
        <v>2542</v>
      </c>
      <c r="J9" s="42">
        <v>1707</v>
      </c>
      <c r="K9" s="32">
        <f t="shared" si="5"/>
        <v>36.58379768538363</v>
      </c>
      <c r="L9" s="28">
        <v>288</v>
      </c>
      <c r="M9" s="28">
        <v>403</v>
      </c>
      <c r="N9" s="28">
        <v>325</v>
      </c>
      <c r="O9" s="28">
        <v>349</v>
      </c>
      <c r="P9" s="28">
        <v>282</v>
      </c>
      <c r="Q9" s="28">
        <v>229</v>
      </c>
      <c r="R9" s="28">
        <v>91</v>
      </c>
      <c r="S9" s="28">
        <v>27</v>
      </c>
      <c r="T9" s="36">
        <v>1</v>
      </c>
      <c r="V9" s="35" t="s">
        <v>7</v>
      </c>
      <c r="W9" s="28">
        <v>10189</v>
      </c>
      <c r="X9" s="28">
        <v>10283</v>
      </c>
      <c r="Y9" s="28">
        <f t="shared" si="1"/>
        <v>20472</v>
      </c>
      <c r="Z9" s="34">
        <f t="shared" si="2"/>
        <v>4.961838536655121</v>
      </c>
    </row>
    <row r="10" spans="2:26" ht="19.5" customHeight="1">
      <c r="B10" s="20">
        <v>5</v>
      </c>
      <c r="C10" s="21" t="s">
        <v>62</v>
      </c>
      <c r="D10" s="28">
        <v>3488</v>
      </c>
      <c r="E10" s="29">
        <f t="shared" si="3"/>
        <v>6810</v>
      </c>
      <c r="F10" s="30">
        <f t="shared" si="4"/>
        <v>1.952408256880734</v>
      </c>
      <c r="G10" s="31">
        <v>52.09</v>
      </c>
      <c r="H10" s="42">
        <v>565</v>
      </c>
      <c r="I10" s="42">
        <v>3722</v>
      </c>
      <c r="J10" s="42">
        <v>2523</v>
      </c>
      <c r="K10" s="32">
        <f t="shared" si="5"/>
        <v>37.048458149779734</v>
      </c>
      <c r="L10" s="28">
        <v>487</v>
      </c>
      <c r="M10" s="28">
        <v>664</v>
      </c>
      <c r="N10" s="28">
        <v>532</v>
      </c>
      <c r="O10" s="28">
        <v>512</v>
      </c>
      <c r="P10" s="28">
        <v>438</v>
      </c>
      <c r="Q10" s="28">
        <v>240</v>
      </c>
      <c r="R10" s="28">
        <v>100</v>
      </c>
      <c r="S10" s="28">
        <v>33</v>
      </c>
      <c r="T10" s="36">
        <v>4</v>
      </c>
      <c r="V10" s="35" t="s">
        <v>8</v>
      </c>
      <c r="W10" s="28">
        <v>9999</v>
      </c>
      <c r="X10" s="28">
        <v>10107</v>
      </c>
      <c r="Y10" s="28">
        <f t="shared" si="1"/>
        <v>20106</v>
      </c>
      <c r="Z10" s="34">
        <f t="shared" si="2"/>
        <v>4.873130403379634</v>
      </c>
    </row>
    <row r="11" spans="2:26" ht="19.5" customHeight="1">
      <c r="B11" s="20">
        <v>6</v>
      </c>
      <c r="C11" s="21" t="s">
        <v>63</v>
      </c>
      <c r="D11" s="28">
        <v>2864</v>
      </c>
      <c r="E11" s="29">
        <f t="shared" si="3"/>
        <v>5918</v>
      </c>
      <c r="F11" s="30">
        <f t="shared" si="4"/>
        <v>2.066340782122905</v>
      </c>
      <c r="G11" s="31">
        <v>50.88</v>
      </c>
      <c r="H11" s="42">
        <v>534</v>
      </c>
      <c r="I11" s="42">
        <v>3354</v>
      </c>
      <c r="J11" s="42">
        <v>2030</v>
      </c>
      <c r="K11" s="32">
        <f t="shared" si="5"/>
        <v>34.302129097668136</v>
      </c>
      <c r="L11" s="28">
        <v>435</v>
      </c>
      <c r="M11" s="28">
        <v>512</v>
      </c>
      <c r="N11" s="28">
        <v>422</v>
      </c>
      <c r="O11" s="28">
        <v>432</v>
      </c>
      <c r="P11" s="28">
        <v>352</v>
      </c>
      <c r="Q11" s="28">
        <v>217</v>
      </c>
      <c r="R11" s="28">
        <v>75</v>
      </c>
      <c r="S11" s="28">
        <v>20</v>
      </c>
      <c r="T11" s="36">
        <v>0</v>
      </c>
      <c r="V11" s="35" t="s">
        <v>9</v>
      </c>
      <c r="W11" s="28">
        <v>10979</v>
      </c>
      <c r="X11" s="28">
        <v>11392</v>
      </c>
      <c r="Y11" s="28">
        <f t="shared" si="1"/>
        <v>22371</v>
      </c>
      <c r="Z11" s="34">
        <f t="shared" si="2"/>
        <v>5.422102867502527</v>
      </c>
    </row>
    <row r="12" spans="2:26" ht="19.5" customHeight="1">
      <c r="B12" s="20">
        <v>7</v>
      </c>
      <c r="C12" s="21" t="s">
        <v>64</v>
      </c>
      <c r="D12" s="28">
        <v>3461</v>
      </c>
      <c r="E12" s="29">
        <f t="shared" si="3"/>
        <v>7678</v>
      </c>
      <c r="F12" s="30">
        <f t="shared" si="4"/>
        <v>2.2184339786188962</v>
      </c>
      <c r="G12" s="31">
        <v>47.58</v>
      </c>
      <c r="H12" s="42">
        <v>867</v>
      </c>
      <c r="I12" s="42">
        <v>4588</v>
      </c>
      <c r="J12" s="42">
        <v>2223</v>
      </c>
      <c r="K12" s="32">
        <f t="shared" si="5"/>
        <v>28.952852305287834</v>
      </c>
      <c r="L12" s="28">
        <v>497</v>
      </c>
      <c r="M12" s="28">
        <v>583</v>
      </c>
      <c r="N12" s="28">
        <v>470</v>
      </c>
      <c r="O12" s="28">
        <v>459</v>
      </c>
      <c r="P12" s="28">
        <v>402</v>
      </c>
      <c r="Q12" s="28">
        <v>219</v>
      </c>
      <c r="R12" s="28">
        <v>84</v>
      </c>
      <c r="S12" s="28">
        <v>5</v>
      </c>
      <c r="T12" s="36">
        <v>1</v>
      </c>
      <c r="V12" s="35" t="s">
        <v>10</v>
      </c>
      <c r="W12" s="28">
        <v>12713</v>
      </c>
      <c r="X12" s="28">
        <v>12714</v>
      </c>
      <c r="Y12" s="28">
        <f t="shared" si="1"/>
        <v>25427</v>
      </c>
      <c r="Z12" s="34">
        <f t="shared" si="2"/>
        <v>6.162791543157961</v>
      </c>
    </row>
    <row r="13" spans="2:26" ht="19.5" customHeight="1">
      <c r="B13" s="20">
        <v>8</v>
      </c>
      <c r="C13" s="21" t="s">
        <v>65</v>
      </c>
      <c r="D13" s="28">
        <v>3381</v>
      </c>
      <c r="E13" s="29">
        <f t="shared" si="3"/>
        <v>6939</v>
      </c>
      <c r="F13" s="30">
        <f t="shared" si="4"/>
        <v>2.0523513753327416</v>
      </c>
      <c r="G13" s="31">
        <v>51.65</v>
      </c>
      <c r="H13" s="42">
        <v>666</v>
      </c>
      <c r="I13" s="42">
        <v>3728</v>
      </c>
      <c r="J13" s="42">
        <v>2545</v>
      </c>
      <c r="K13" s="32">
        <f t="shared" si="5"/>
        <v>36.67675457558726</v>
      </c>
      <c r="L13" s="28">
        <v>497</v>
      </c>
      <c r="M13" s="28">
        <v>649</v>
      </c>
      <c r="N13" s="28">
        <v>523</v>
      </c>
      <c r="O13" s="28">
        <v>471</v>
      </c>
      <c r="P13" s="28">
        <v>453</v>
      </c>
      <c r="Q13" s="28">
        <v>287</v>
      </c>
      <c r="R13" s="28">
        <v>127</v>
      </c>
      <c r="S13" s="28">
        <v>35</v>
      </c>
      <c r="T13" s="36">
        <v>0</v>
      </c>
      <c r="V13" s="35" t="s">
        <v>11</v>
      </c>
      <c r="W13" s="28">
        <v>15791</v>
      </c>
      <c r="X13" s="28">
        <v>16229</v>
      </c>
      <c r="Y13" s="28">
        <f t="shared" si="1"/>
        <v>32020</v>
      </c>
      <c r="Z13" s="34">
        <f t="shared" si="2"/>
        <v>7.760749801860932</v>
      </c>
    </row>
    <row r="14" spans="2:26" ht="19.5" customHeight="1">
      <c r="B14" s="20">
        <v>9</v>
      </c>
      <c r="C14" s="21" t="s">
        <v>66</v>
      </c>
      <c r="D14" s="28">
        <v>2934</v>
      </c>
      <c r="E14" s="29">
        <f t="shared" si="3"/>
        <v>6204</v>
      </c>
      <c r="F14" s="30">
        <f t="shared" si="4"/>
        <v>2.114519427402863</v>
      </c>
      <c r="G14" s="31">
        <v>51.07</v>
      </c>
      <c r="H14" s="42">
        <v>585</v>
      </c>
      <c r="I14" s="42">
        <v>3442</v>
      </c>
      <c r="J14" s="42">
        <v>2177</v>
      </c>
      <c r="K14" s="32">
        <f t="shared" si="5"/>
        <v>35.09026434558349</v>
      </c>
      <c r="L14" s="28">
        <v>447</v>
      </c>
      <c r="M14" s="28">
        <v>550</v>
      </c>
      <c r="N14" s="28">
        <v>458</v>
      </c>
      <c r="O14" s="28">
        <v>428</v>
      </c>
      <c r="P14" s="28">
        <v>384</v>
      </c>
      <c r="Q14" s="28">
        <v>235</v>
      </c>
      <c r="R14" s="28">
        <v>88</v>
      </c>
      <c r="S14" s="28">
        <v>28</v>
      </c>
      <c r="T14" s="36">
        <v>6</v>
      </c>
      <c r="V14" s="35" t="s">
        <v>12</v>
      </c>
      <c r="W14" s="28">
        <v>14684</v>
      </c>
      <c r="X14" s="28">
        <v>15305</v>
      </c>
      <c r="Y14" s="28">
        <f t="shared" si="1"/>
        <v>29989</v>
      </c>
      <c r="Z14" s="34">
        <f t="shared" si="2"/>
        <v>7.26849237376663</v>
      </c>
    </row>
    <row r="15" spans="2:26" ht="19.5" customHeight="1">
      <c r="B15" s="20">
        <v>10</v>
      </c>
      <c r="C15" s="21" t="s">
        <v>67</v>
      </c>
      <c r="D15" s="28">
        <v>5173</v>
      </c>
      <c r="E15" s="29">
        <f t="shared" si="3"/>
        <v>11633</v>
      </c>
      <c r="F15" s="30">
        <f t="shared" si="4"/>
        <v>2.2487918035955925</v>
      </c>
      <c r="G15" s="31">
        <v>46.83</v>
      </c>
      <c r="H15" s="42">
        <v>1470</v>
      </c>
      <c r="I15" s="42">
        <v>6835</v>
      </c>
      <c r="J15" s="42">
        <v>3328</v>
      </c>
      <c r="K15" s="32">
        <f t="shared" si="5"/>
        <v>28.608269577924865</v>
      </c>
      <c r="L15" s="28">
        <v>634</v>
      </c>
      <c r="M15" s="28">
        <v>841</v>
      </c>
      <c r="N15" s="28">
        <v>670</v>
      </c>
      <c r="O15" s="28">
        <v>721</v>
      </c>
      <c r="P15" s="28">
        <v>581</v>
      </c>
      <c r="Q15" s="28">
        <v>343</v>
      </c>
      <c r="R15" s="28">
        <v>122</v>
      </c>
      <c r="S15" s="28">
        <v>42</v>
      </c>
      <c r="T15" s="36">
        <v>8</v>
      </c>
      <c r="V15" s="35" t="s">
        <v>13</v>
      </c>
      <c r="W15" s="28">
        <v>13034</v>
      </c>
      <c r="X15" s="28">
        <v>13532</v>
      </c>
      <c r="Y15" s="28">
        <f t="shared" si="1"/>
        <v>26566</v>
      </c>
      <c r="Z15" s="34">
        <f t="shared" si="2"/>
        <v>6.438853192886867</v>
      </c>
    </row>
    <row r="16" spans="2:26" ht="19.5" customHeight="1">
      <c r="B16" s="20">
        <v>11</v>
      </c>
      <c r="C16" s="21" t="s">
        <v>68</v>
      </c>
      <c r="D16" s="28">
        <v>3122</v>
      </c>
      <c r="E16" s="29">
        <f t="shared" si="3"/>
        <v>7703</v>
      </c>
      <c r="F16" s="30">
        <f t="shared" si="4"/>
        <v>2.4673286354900705</v>
      </c>
      <c r="G16" s="31">
        <v>44.79</v>
      </c>
      <c r="H16" s="42">
        <v>1025</v>
      </c>
      <c r="I16" s="42">
        <v>4788</v>
      </c>
      <c r="J16" s="42">
        <v>1890</v>
      </c>
      <c r="K16" s="32">
        <f t="shared" si="5"/>
        <v>24.535895105802936</v>
      </c>
      <c r="L16" s="28">
        <v>507</v>
      </c>
      <c r="M16" s="28">
        <v>653</v>
      </c>
      <c r="N16" s="28">
        <v>428</v>
      </c>
      <c r="O16" s="28">
        <v>383</v>
      </c>
      <c r="P16" s="28">
        <v>217</v>
      </c>
      <c r="Q16" s="28">
        <v>134</v>
      </c>
      <c r="R16" s="28">
        <v>57</v>
      </c>
      <c r="S16" s="28">
        <v>18</v>
      </c>
      <c r="T16" s="36">
        <v>0</v>
      </c>
      <c r="V16" s="35" t="s">
        <v>14</v>
      </c>
      <c r="W16" s="28">
        <v>11705</v>
      </c>
      <c r="X16" s="28">
        <v>12144</v>
      </c>
      <c r="Y16" s="28">
        <f t="shared" si="1"/>
        <v>23849</v>
      </c>
      <c r="Z16" s="34">
        <f t="shared" si="2"/>
        <v>5.780328607888237</v>
      </c>
    </row>
    <row r="17" spans="2:26" ht="19.5" customHeight="1">
      <c r="B17" s="20">
        <v>12</v>
      </c>
      <c r="C17" s="21" t="s">
        <v>69</v>
      </c>
      <c r="D17" s="28">
        <v>3129</v>
      </c>
      <c r="E17" s="29">
        <f t="shared" si="3"/>
        <v>7158</v>
      </c>
      <c r="F17" s="30">
        <f t="shared" si="4"/>
        <v>2.2876318312559922</v>
      </c>
      <c r="G17" s="31">
        <v>47.53</v>
      </c>
      <c r="H17" s="42">
        <v>896</v>
      </c>
      <c r="I17" s="42">
        <v>4094</v>
      </c>
      <c r="J17" s="42">
        <v>2168</v>
      </c>
      <c r="K17" s="32">
        <f t="shared" si="5"/>
        <v>30.287789885442862</v>
      </c>
      <c r="L17" s="28">
        <v>427</v>
      </c>
      <c r="M17" s="28">
        <v>539</v>
      </c>
      <c r="N17" s="28">
        <v>434</v>
      </c>
      <c r="O17" s="28">
        <v>445</v>
      </c>
      <c r="P17" s="28">
        <v>362</v>
      </c>
      <c r="Q17" s="28">
        <v>244</v>
      </c>
      <c r="R17" s="28">
        <v>99</v>
      </c>
      <c r="S17" s="28">
        <v>39</v>
      </c>
      <c r="T17" s="36">
        <v>6</v>
      </c>
      <c r="V17" s="35" t="s">
        <v>15</v>
      </c>
      <c r="W17" s="28">
        <v>12124</v>
      </c>
      <c r="X17" s="28">
        <v>13069</v>
      </c>
      <c r="Y17" s="28">
        <f t="shared" si="1"/>
        <v>25193</v>
      </c>
      <c r="Z17" s="34">
        <f t="shared" si="2"/>
        <v>6.106076507129371</v>
      </c>
    </row>
    <row r="18" spans="2:26" ht="19.5" customHeight="1">
      <c r="B18" s="20">
        <v>13</v>
      </c>
      <c r="C18" s="21" t="s">
        <v>70</v>
      </c>
      <c r="D18" s="28">
        <v>5656</v>
      </c>
      <c r="E18" s="29">
        <f t="shared" si="3"/>
        <v>13491</v>
      </c>
      <c r="F18" s="30">
        <f t="shared" si="4"/>
        <v>2.3852545968882604</v>
      </c>
      <c r="G18" s="31">
        <v>45.66</v>
      </c>
      <c r="H18" s="42">
        <v>1713</v>
      </c>
      <c r="I18" s="42">
        <v>8281</v>
      </c>
      <c r="J18" s="42">
        <v>3497</v>
      </c>
      <c r="K18" s="32">
        <f t="shared" si="5"/>
        <v>25.920984359943667</v>
      </c>
      <c r="L18" s="28">
        <v>835</v>
      </c>
      <c r="M18" s="28">
        <v>1055</v>
      </c>
      <c r="N18" s="28">
        <v>729</v>
      </c>
      <c r="O18" s="28">
        <v>659</v>
      </c>
      <c r="P18" s="28">
        <v>573</v>
      </c>
      <c r="Q18" s="28">
        <v>312</v>
      </c>
      <c r="R18" s="28">
        <v>134</v>
      </c>
      <c r="S18" s="28">
        <v>32</v>
      </c>
      <c r="T18" s="36">
        <v>3</v>
      </c>
      <c r="V18" s="35" t="s">
        <v>16</v>
      </c>
      <c r="W18" s="28">
        <v>15204</v>
      </c>
      <c r="X18" s="28">
        <v>17170</v>
      </c>
      <c r="Y18" s="28">
        <f t="shared" si="1"/>
        <v>32374</v>
      </c>
      <c r="Z18" s="34">
        <f t="shared" si="2"/>
        <v>7.846549471750337</v>
      </c>
    </row>
    <row r="19" spans="2:26" ht="19.5" customHeight="1">
      <c r="B19" s="20">
        <v>14</v>
      </c>
      <c r="C19" s="21" t="s">
        <v>71</v>
      </c>
      <c r="D19" s="28">
        <v>4407</v>
      </c>
      <c r="E19" s="29">
        <f t="shared" si="3"/>
        <v>10907</v>
      </c>
      <c r="F19" s="30">
        <f t="shared" si="4"/>
        <v>2.4749262536873156</v>
      </c>
      <c r="G19" s="31">
        <v>44.71</v>
      </c>
      <c r="H19" s="42">
        <v>1701</v>
      </c>
      <c r="I19" s="42">
        <v>6425</v>
      </c>
      <c r="J19" s="42">
        <v>2781</v>
      </c>
      <c r="K19" s="32">
        <f t="shared" si="5"/>
        <v>25.497386999174843</v>
      </c>
      <c r="L19" s="28">
        <v>639</v>
      </c>
      <c r="M19" s="28">
        <v>693</v>
      </c>
      <c r="N19" s="28">
        <v>591</v>
      </c>
      <c r="O19" s="28">
        <v>516</v>
      </c>
      <c r="P19" s="28">
        <v>508</v>
      </c>
      <c r="Q19" s="28">
        <v>290</v>
      </c>
      <c r="R19" s="28">
        <v>136</v>
      </c>
      <c r="S19" s="28">
        <v>36</v>
      </c>
      <c r="T19" s="36">
        <v>11</v>
      </c>
      <c r="V19" s="35" t="s">
        <v>73</v>
      </c>
      <c r="W19" s="28">
        <v>11562</v>
      </c>
      <c r="X19" s="28">
        <v>13851</v>
      </c>
      <c r="Y19" s="28">
        <f t="shared" si="1"/>
        <v>25413</v>
      </c>
      <c r="Z19" s="34">
        <f t="shared" si="2"/>
        <v>6.159398335874199</v>
      </c>
    </row>
    <row r="20" spans="2:26" ht="19.5" customHeight="1">
      <c r="B20" s="20">
        <v>15</v>
      </c>
      <c r="C20" s="21" t="s">
        <v>72</v>
      </c>
      <c r="D20" s="28">
        <v>4942</v>
      </c>
      <c r="E20" s="29">
        <f t="shared" si="3"/>
        <v>12191</v>
      </c>
      <c r="F20" s="30">
        <f t="shared" si="4"/>
        <v>2.4668150546337517</v>
      </c>
      <c r="G20" s="31">
        <v>41.77</v>
      </c>
      <c r="H20" s="42">
        <v>1877</v>
      </c>
      <c r="I20" s="42">
        <v>7956</v>
      </c>
      <c r="J20" s="42">
        <v>2358</v>
      </c>
      <c r="K20" s="32">
        <f t="shared" si="5"/>
        <v>19.34213764252317</v>
      </c>
      <c r="L20" s="28">
        <v>688</v>
      </c>
      <c r="M20" s="28">
        <v>658</v>
      </c>
      <c r="N20" s="28">
        <v>525</v>
      </c>
      <c r="O20" s="28">
        <v>478</v>
      </c>
      <c r="P20" s="28">
        <v>370</v>
      </c>
      <c r="Q20" s="28">
        <v>225</v>
      </c>
      <c r="R20" s="28">
        <v>82</v>
      </c>
      <c r="S20" s="28">
        <v>17</v>
      </c>
      <c r="T20" s="36">
        <v>3</v>
      </c>
      <c r="V20" s="35" t="s">
        <v>75</v>
      </c>
      <c r="W20" s="28">
        <v>9666</v>
      </c>
      <c r="X20" s="28">
        <v>12525</v>
      </c>
      <c r="Y20" s="28">
        <f t="shared" si="1"/>
        <v>22191</v>
      </c>
      <c r="Z20" s="34">
        <f t="shared" si="2"/>
        <v>5.378475916711303</v>
      </c>
    </row>
    <row r="21" spans="2:26" ht="19.5" customHeight="1">
      <c r="B21" s="20">
        <v>16</v>
      </c>
      <c r="C21" s="21" t="s">
        <v>74</v>
      </c>
      <c r="D21" s="28">
        <v>4619</v>
      </c>
      <c r="E21" s="29">
        <f t="shared" si="3"/>
        <v>9988</v>
      </c>
      <c r="F21" s="30">
        <f t="shared" si="4"/>
        <v>2.1623728079670923</v>
      </c>
      <c r="G21" s="31">
        <v>46.95</v>
      </c>
      <c r="H21" s="42">
        <v>1179</v>
      </c>
      <c r="I21" s="42">
        <v>6063</v>
      </c>
      <c r="J21" s="42">
        <v>2746</v>
      </c>
      <c r="K21" s="32">
        <f t="shared" si="5"/>
        <v>27.492991589907888</v>
      </c>
      <c r="L21" s="28">
        <v>640</v>
      </c>
      <c r="M21" s="28">
        <v>754</v>
      </c>
      <c r="N21" s="28">
        <v>601</v>
      </c>
      <c r="O21" s="28">
        <v>508</v>
      </c>
      <c r="P21" s="28">
        <v>458</v>
      </c>
      <c r="Q21" s="28">
        <v>280</v>
      </c>
      <c r="R21" s="28">
        <v>113</v>
      </c>
      <c r="S21" s="28">
        <v>29</v>
      </c>
      <c r="T21" s="36">
        <v>3</v>
      </c>
      <c r="V21" s="35" t="s">
        <v>77</v>
      </c>
      <c r="W21" s="28">
        <v>6906</v>
      </c>
      <c r="X21" s="28">
        <v>10316</v>
      </c>
      <c r="Y21" s="28">
        <f t="shared" si="1"/>
        <v>17222</v>
      </c>
      <c r="Z21" s="34">
        <f t="shared" si="2"/>
        <v>4.174129702924702</v>
      </c>
    </row>
    <row r="22" spans="2:26" ht="19.5" customHeight="1">
      <c r="B22" s="20">
        <v>17</v>
      </c>
      <c r="C22" s="21" t="s">
        <v>76</v>
      </c>
      <c r="D22" s="28">
        <v>3535</v>
      </c>
      <c r="E22" s="29">
        <f t="shared" si="3"/>
        <v>8370</v>
      </c>
      <c r="F22" s="30">
        <f t="shared" si="4"/>
        <v>2.3677510608203676</v>
      </c>
      <c r="G22" s="31">
        <v>47.36</v>
      </c>
      <c r="H22" s="42">
        <v>944</v>
      </c>
      <c r="I22" s="42">
        <v>4975</v>
      </c>
      <c r="J22" s="42">
        <v>2451</v>
      </c>
      <c r="K22" s="32">
        <f t="shared" si="5"/>
        <v>29.283154121863795</v>
      </c>
      <c r="L22" s="28">
        <v>503</v>
      </c>
      <c r="M22" s="28">
        <v>646</v>
      </c>
      <c r="N22" s="28">
        <v>572</v>
      </c>
      <c r="O22" s="28">
        <v>536</v>
      </c>
      <c r="P22" s="28">
        <v>397</v>
      </c>
      <c r="Q22" s="28">
        <v>211</v>
      </c>
      <c r="R22" s="28">
        <v>67</v>
      </c>
      <c r="S22" s="28">
        <v>19</v>
      </c>
      <c r="T22" s="36">
        <v>3</v>
      </c>
      <c r="V22" s="35" t="s">
        <v>79</v>
      </c>
      <c r="W22" s="28">
        <v>3544</v>
      </c>
      <c r="X22" s="28">
        <v>6537</v>
      </c>
      <c r="Y22" s="28">
        <f t="shared" si="1"/>
        <v>10081</v>
      </c>
      <c r="Z22" s="34">
        <f t="shared" si="2"/>
        <v>2.443351616257341</v>
      </c>
    </row>
    <row r="23" spans="2:26" ht="19.5" customHeight="1">
      <c r="B23" s="20">
        <v>18</v>
      </c>
      <c r="C23" s="21" t="s">
        <v>78</v>
      </c>
      <c r="D23" s="28">
        <v>6112</v>
      </c>
      <c r="E23" s="29">
        <f t="shared" si="3"/>
        <v>14309</v>
      </c>
      <c r="F23" s="30">
        <f t="shared" si="4"/>
        <v>2.3411321989528795</v>
      </c>
      <c r="G23" s="31">
        <v>41.53</v>
      </c>
      <c r="H23" s="42">
        <v>2229</v>
      </c>
      <c r="I23" s="42">
        <v>9266</v>
      </c>
      <c r="J23" s="42">
        <v>2814</v>
      </c>
      <c r="K23" s="32">
        <f t="shared" si="5"/>
        <v>19.665944510447968</v>
      </c>
      <c r="L23" s="28">
        <v>706</v>
      </c>
      <c r="M23" s="28">
        <v>871</v>
      </c>
      <c r="N23" s="28">
        <v>668</v>
      </c>
      <c r="O23" s="28">
        <v>584</v>
      </c>
      <c r="P23" s="28">
        <v>405</v>
      </c>
      <c r="Q23" s="28">
        <v>183</v>
      </c>
      <c r="R23" s="28">
        <v>81</v>
      </c>
      <c r="S23" s="28">
        <v>19</v>
      </c>
      <c r="T23" s="36">
        <v>3</v>
      </c>
      <c r="V23" s="35" t="s">
        <v>81</v>
      </c>
      <c r="W23" s="28">
        <v>1082</v>
      </c>
      <c r="X23" s="28">
        <v>3109</v>
      </c>
      <c r="Y23" s="28">
        <f t="shared" si="1"/>
        <v>4191</v>
      </c>
      <c r="Z23" s="34">
        <f t="shared" si="2"/>
        <v>1.0157808375889807</v>
      </c>
    </row>
    <row r="24" spans="2:26" ht="19.5" customHeight="1">
      <c r="B24" s="20">
        <v>19</v>
      </c>
      <c r="C24" s="21" t="s">
        <v>80</v>
      </c>
      <c r="D24" s="28">
        <v>4518</v>
      </c>
      <c r="E24" s="29">
        <f t="shared" si="3"/>
        <v>10475</v>
      </c>
      <c r="F24" s="30">
        <f t="shared" si="4"/>
        <v>2.3185037627268703</v>
      </c>
      <c r="G24" s="31">
        <v>47.29</v>
      </c>
      <c r="H24" s="42">
        <v>1349</v>
      </c>
      <c r="I24" s="42">
        <v>6022</v>
      </c>
      <c r="J24" s="42">
        <v>3104</v>
      </c>
      <c r="K24" s="32">
        <f t="shared" si="5"/>
        <v>29.632458233890212</v>
      </c>
      <c r="L24" s="28">
        <v>672</v>
      </c>
      <c r="M24" s="28">
        <v>798</v>
      </c>
      <c r="N24" s="28">
        <v>684</v>
      </c>
      <c r="O24" s="28">
        <v>619</v>
      </c>
      <c r="P24" s="28">
        <v>529</v>
      </c>
      <c r="Q24" s="28">
        <v>302</v>
      </c>
      <c r="R24" s="28">
        <v>130</v>
      </c>
      <c r="S24" s="28">
        <v>40</v>
      </c>
      <c r="T24" s="36">
        <v>2</v>
      </c>
      <c r="V24" s="35" t="s">
        <v>83</v>
      </c>
      <c r="W24" s="28">
        <v>243</v>
      </c>
      <c r="X24" s="28">
        <v>925</v>
      </c>
      <c r="Y24" s="28">
        <f t="shared" si="1"/>
        <v>1168</v>
      </c>
      <c r="Z24" s="34">
        <f t="shared" si="2"/>
        <v>0.2830904362452707</v>
      </c>
    </row>
    <row r="25" spans="2:26" ht="19.5" customHeight="1">
      <c r="B25" s="20">
        <v>20</v>
      </c>
      <c r="C25" s="21" t="s">
        <v>82</v>
      </c>
      <c r="D25" s="28">
        <v>3123</v>
      </c>
      <c r="E25" s="29">
        <f t="shared" si="3"/>
        <v>7317</v>
      </c>
      <c r="F25" s="30">
        <f t="shared" si="4"/>
        <v>2.3429394812680115</v>
      </c>
      <c r="G25" s="31">
        <v>49.09</v>
      </c>
      <c r="H25" s="42">
        <v>819</v>
      </c>
      <c r="I25" s="42">
        <v>4147</v>
      </c>
      <c r="J25" s="42">
        <v>2351</v>
      </c>
      <c r="K25" s="32">
        <f t="shared" si="5"/>
        <v>32.13065463987973</v>
      </c>
      <c r="L25" s="28">
        <v>468</v>
      </c>
      <c r="M25" s="28">
        <v>599</v>
      </c>
      <c r="N25" s="28">
        <v>472</v>
      </c>
      <c r="O25" s="28">
        <v>448</v>
      </c>
      <c r="P25" s="28">
        <v>416</v>
      </c>
      <c r="Q25" s="28">
        <v>262</v>
      </c>
      <c r="R25" s="28">
        <v>122</v>
      </c>
      <c r="S25" s="28">
        <v>30</v>
      </c>
      <c r="T25" s="36">
        <v>2</v>
      </c>
      <c r="V25" s="35" t="s">
        <v>85</v>
      </c>
      <c r="W25" s="28">
        <v>18</v>
      </c>
      <c r="X25" s="28">
        <v>121</v>
      </c>
      <c r="Y25" s="28">
        <f t="shared" si="1"/>
        <v>139</v>
      </c>
      <c r="Z25" s="34">
        <f t="shared" si="2"/>
        <v>0.033689700888777936</v>
      </c>
    </row>
    <row r="26" spans="2:26" ht="19.5" customHeight="1" thickBot="1">
      <c r="B26" s="20">
        <v>21</v>
      </c>
      <c r="C26" s="21" t="s">
        <v>84</v>
      </c>
      <c r="D26" s="28">
        <v>3518</v>
      </c>
      <c r="E26" s="29">
        <f t="shared" si="3"/>
        <v>7741</v>
      </c>
      <c r="F26" s="30">
        <f t="shared" si="4"/>
        <v>2.2003979533826037</v>
      </c>
      <c r="G26" s="31">
        <v>50.07</v>
      </c>
      <c r="H26" s="42">
        <v>784</v>
      </c>
      <c r="I26" s="42">
        <v>4353</v>
      </c>
      <c r="J26" s="42">
        <v>2604</v>
      </c>
      <c r="K26" s="32">
        <f t="shared" si="5"/>
        <v>33.63906472032037</v>
      </c>
      <c r="L26" s="28">
        <v>506</v>
      </c>
      <c r="M26" s="28">
        <v>688</v>
      </c>
      <c r="N26" s="28">
        <v>518</v>
      </c>
      <c r="O26" s="28">
        <v>483</v>
      </c>
      <c r="P26" s="28">
        <v>425</v>
      </c>
      <c r="Q26" s="28">
        <v>315</v>
      </c>
      <c r="R26" s="28">
        <v>130</v>
      </c>
      <c r="S26" s="28">
        <v>41</v>
      </c>
      <c r="T26" s="36">
        <v>4</v>
      </c>
      <c r="V26" s="3" t="s">
        <v>87</v>
      </c>
      <c r="W26" s="43">
        <v>0</v>
      </c>
      <c r="X26" s="43">
        <v>7</v>
      </c>
      <c r="Y26" s="43">
        <f t="shared" si="1"/>
        <v>7</v>
      </c>
      <c r="Z26" s="44">
        <f t="shared" si="2"/>
        <v>0.0016966036418809031</v>
      </c>
    </row>
    <row r="27" spans="2:28" ht="19.5" customHeight="1" thickBot="1">
      <c r="B27" s="20">
        <v>22</v>
      </c>
      <c r="C27" s="21" t="s">
        <v>86</v>
      </c>
      <c r="D27" s="28">
        <v>3731</v>
      </c>
      <c r="E27" s="29">
        <f t="shared" si="3"/>
        <v>8919</v>
      </c>
      <c r="F27" s="30">
        <f t="shared" si="4"/>
        <v>2.3905119270972928</v>
      </c>
      <c r="G27" s="31">
        <v>45.29</v>
      </c>
      <c r="H27" s="42">
        <v>1206</v>
      </c>
      <c r="I27" s="42">
        <v>5378</v>
      </c>
      <c r="J27" s="42">
        <v>2335</v>
      </c>
      <c r="K27" s="32">
        <f t="shared" si="5"/>
        <v>26.18006502971185</v>
      </c>
      <c r="L27" s="28">
        <v>521</v>
      </c>
      <c r="M27" s="28">
        <v>623</v>
      </c>
      <c r="N27" s="28">
        <v>550</v>
      </c>
      <c r="O27" s="28">
        <v>503</v>
      </c>
      <c r="P27" s="28">
        <v>377</v>
      </c>
      <c r="Q27" s="28">
        <v>199</v>
      </c>
      <c r="R27" s="28">
        <v>69</v>
      </c>
      <c r="S27" s="28">
        <v>14</v>
      </c>
      <c r="T27" s="36">
        <v>0</v>
      </c>
      <c r="V27" s="46" t="s">
        <v>50</v>
      </c>
      <c r="W27" s="47">
        <f>SUM(W5:W26)</f>
        <v>197123</v>
      </c>
      <c r="X27" s="47">
        <f>SUM(X5:X26)</f>
        <v>215466</v>
      </c>
      <c r="Y27" s="47">
        <f t="shared" si="1"/>
        <v>412589</v>
      </c>
      <c r="Z27" s="47">
        <v>100</v>
      </c>
      <c r="AB27" s="37"/>
    </row>
    <row r="28" spans="2:26" ht="19.5" customHeight="1">
      <c r="B28" s="20">
        <v>23</v>
      </c>
      <c r="C28" s="21" t="s">
        <v>88</v>
      </c>
      <c r="D28" s="28">
        <v>2593</v>
      </c>
      <c r="E28" s="29">
        <f t="shared" si="3"/>
        <v>6652</v>
      </c>
      <c r="F28" s="30">
        <f t="shared" si="4"/>
        <v>2.565368299267258</v>
      </c>
      <c r="G28" s="31">
        <v>46.12</v>
      </c>
      <c r="H28" s="42">
        <v>875</v>
      </c>
      <c r="I28" s="42">
        <v>3894</v>
      </c>
      <c r="J28" s="42">
        <v>1883</v>
      </c>
      <c r="K28" s="32">
        <f t="shared" si="5"/>
        <v>28.307276007215876</v>
      </c>
      <c r="L28" s="28">
        <v>412</v>
      </c>
      <c r="M28" s="28">
        <v>526</v>
      </c>
      <c r="N28" s="28">
        <v>467</v>
      </c>
      <c r="O28" s="28">
        <v>396</v>
      </c>
      <c r="P28" s="28">
        <v>260</v>
      </c>
      <c r="Q28" s="28">
        <v>150</v>
      </c>
      <c r="R28" s="28">
        <v>66</v>
      </c>
      <c r="S28" s="28">
        <v>16</v>
      </c>
      <c r="T28" s="36">
        <v>2</v>
      </c>
      <c r="V28" s="20" t="s">
        <v>90</v>
      </c>
      <c r="W28" s="28">
        <f>SUM(W17:$W$26)</f>
        <v>60349</v>
      </c>
      <c r="X28" s="28">
        <f>SUM(X17:$X$26)</f>
        <v>77630</v>
      </c>
      <c r="Y28" s="28">
        <f>W28+X28</f>
        <v>137979</v>
      </c>
      <c r="Z28" s="45">
        <f>Y28/$Y$27*100</f>
        <v>33.442239129012165</v>
      </c>
    </row>
    <row r="29" spans="2:26" ht="19.5" customHeight="1">
      <c r="B29" s="20">
        <v>24</v>
      </c>
      <c r="C29" s="21" t="s">
        <v>89</v>
      </c>
      <c r="D29" s="28">
        <v>5787</v>
      </c>
      <c r="E29" s="29">
        <f t="shared" si="3"/>
        <v>14458</v>
      </c>
      <c r="F29" s="30">
        <f t="shared" si="4"/>
        <v>2.498358389493693</v>
      </c>
      <c r="G29" s="31">
        <v>44.57</v>
      </c>
      <c r="H29" s="42">
        <v>2018</v>
      </c>
      <c r="I29" s="42">
        <v>8783</v>
      </c>
      <c r="J29" s="42">
        <v>3657</v>
      </c>
      <c r="K29" s="32">
        <f t="shared" si="5"/>
        <v>25.293954903859454</v>
      </c>
      <c r="L29" s="28">
        <v>790</v>
      </c>
      <c r="M29" s="28">
        <v>1051</v>
      </c>
      <c r="N29" s="28">
        <v>861</v>
      </c>
      <c r="O29" s="28">
        <v>751</v>
      </c>
      <c r="P29" s="28">
        <v>529</v>
      </c>
      <c r="Q29" s="28">
        <v>288</v>
      </c>
      <c r="R29" s="28">
        <v>140</v>
      </c>
      <c r="S29" s="28">
        <v>32</v>
      </c>
      <c r="T29" s="36">
        <v>5</v>
      </c>
      <c r="V29" s="20" t="s">
        <v>92</v>
      </c>
      <c r="W29" s="28">
        <f>SUM(W18:$W$26)</f>
        <v>48225</v>
      </c>
      <c r="X29" s="28">
        <f>SUM(X18:$X$26)</f>
        <v>64561</v>
      </c>
      <c r="Y29" s="28">
        <f>W29+X29</f>
        <v>112786</v>
      </c>
      <c r="Z29" s="34">
        <f>Y29/$Y$27*100</f>
        <v>27.336162621882792</v>
      </c>
    </row>
    <row r="30" spans="2:26" ht="19.5" customHeight="1">
      <c r="B30" s="20">
        <v>25</v>
      </c>
      <c r="C30" s="21" t="s">
        <v>91</v>
      </c>
      <c r="D30" s="28">
        <v>2807</v>
      </c>
      <c r="E30" s="29">
        <f t="shared" si="3"/>
        <v>6565</v>
      </c>
      <c r="F30" s="30">
        <f t="shared" si="4"/>
        <v>2.338795867474172</v>
      </c>
      <c r="G30" s="31">
        <v>47.17</v>
      </c>
      <c r="H30" s="42">
        <v>764</v>
      </c>
      <c r="I30" s="42">
        <v>3888</v>
      </c>
      <c r="J30" s="42">
        <v>1913</v>
      </c>
      <c r="K30" s="32">
        <f t="shared" si="5"/>
        <v>29.13937547600914</v>
      </c>
      <c r="L30" s="28">
        <v>431</v>
      </c>
      <c r="M30" s="28">
        <v>509</v>
      </c>
      <c r="N30" s="28">
        <v>452</v>
      </c>
      <c r="O30" s="28">
        <v>367</v>
      </c>
      <c r="P30" s="28">
        <v>321</v>
      </c>
      <c r="Q30" s="28">
        <v>167</v>
      </c>
      <c r="R30" s="28">
        <v>75</v>
      </c>
      <c r="S30" s="28">
        <v>20</v>
      </c>
      <c r="T30" s="36">
        <v>2</v>
      </c>
      <c r="V30" s="20" t="s">
        <v>94</v>
      </c>
      <c r="W30" s="28">
        <f>SUM(W19:$W$26)</f>
        <v>33021</v>
      </c>
      <c r="X30" s="28">
        <f>SUM(X19:$X$26)</f>
        <v>47391</v>
      </c>
      <c r="Y30" s="28">
        <f>W30+X30</f>
        <v>80412</v>
      </c>
      <c r="Z30" s="34">
        <f aca="true" t="shared" si="6" ref="Z30:Z37">Y30/$Y$27*100</f>
        <v>19.489613150132456</v>
      </c>
    </row>
    <row r="31" spans="2:26" ht="19.5" customHeight="1">
      <c r="B31" s="20">
        <v>26</v>
      </c>
      <c r="C31" s="21" t="s">
        <v>93</v>
      </c>
      <c r="D31" s="28">
        <v>3949</v>
      </c>
      <c r="E31" s="29">
        <f t="shared" si="3"/>
        <v>8553</v>
      </c>
      <c r="F31" s="30">
        <f t="shared" si="4"/>
        <v>2.165864775892631</v>
      </c>
      <c r="G31" s="31">
        <v>44.38</v>
      </c>
      <c r="H31" s="42">
        <v>1180</v>
      </c>
      <c r="I31" s="42">
        <v>5203</v>
      </c>
      <c r="J31" s="42">
        <v>2170</v>
      </c>
      <c r="K31" s="32">
        <f t="shared" si="5"/>
        <v>25.371214778440315</v>
      </c>
      <c r="L31" s="28">
        <v>442</v>
      </c>
      <c r="M31" s="28">
        <v>622</v>
      </c>
      <c r="N31" s="28">
        <v>469</v>
      </c>
      <c r="O31" s="28">
        <v>450</v>
      </c>
      <c r="P31" s="28">
        <v>347</v>
      </c>
      <c r="Q31" s="28">
        <v>168</v>
      </c>
      <c r="R31" s="28">
        <v>93</v>
      </c>
      <c r="S31" s="28">
        <v>16</v>
      </c>
      <c r="T31" s="36">
        <v>5</v>
      </c>
      <c r="V31" s="20" t="s">
        <v>96</v>
      </c>
      <c r="W31" s="28">
        <f>SUM(W20:$W$26)</f>
        <v>21459</v>
      </c>
      <c r="X31" s="28">
        <f>SUM(X20:$X$26)</f>
        <v>33540</v>
      </c>
      <c r="Y31" s="28">
        <f aca="true" t="shared" si="7" ref="Y31:Y37">W31+X31</f>
        <v>54999</v>
      </c>
      <c r="Z31" s="34">
        <f t="shared" si="6"/>
        <v>13.330214814258257</v>
      </c>
    </row>
    <row r="32" spans="2:26" ht="19.5" customHeight="1">
      <c r="B32" s="20">
        <v>27</v>
      </c>
      <c r="C32" s="21" t="s">
        <v>95</v>
      </c>
      <c r="D32" s="28">
        <v>2937</v>
      </c>
      <c r="E32" s="29">
        <f t="shared" si="3"/>
        <v>7293</v>
      </c>
      <c r="F32" s="30">
        <f t="shared" si="4"/>
        <v>2.4831460674157304</v>
      </c>
      <c r="G32" s="31">
        <v>43.19</v>
      </c>
      <c r="H32" s="42">
        <v>1147</v>
      </c>
      <c r="I32" s="42">
        <v>4415</v>
      </c>
      <c r="J32" s="42">
        <v>1731</v>
      </c>
      <c r="K32" s="32">
        <f t="shared" si="5"/>
        <v>23.735088440970795</v>
      </c>
      <c r="L32" s="28">
        <v>391</v>
      </c>
      <c r="M32" s="28">
        <v>522</v>
      </c>
      <c r="N32" s="28">
        <v>428</v>
      </c>
      <c r="O32" s="28">
        <v>335</v>
      </c>
      <c r="P32" s="28">
        <v>262</v>
      </c>
      <c r="Q32" s="28">
        <v>112</v>
      </c>
      <c r="R32" s="28">
        <v>55</v>
      </c>
      <c r="S32" s="28">
        <v>16</v>
      </c>
      <c r="T32" s="36">
        <v>1</v>
      </c>
      <c r="V32" s="20" t="s">
        <v>98</v>
      </c>
      <c r="W32" s="28">
        <f>SUM(W21:$W$26)</f>
        <v>11793</v>
      </c>
      <c r="X32" s="28">
        <f>SUM(X21:$X$26)</f>
        <v>21015</v>
      </c>
      <c r="Y32" s="28">
        <f t="shared" si="7"/>
        <v>32808</v>
      </c>
      <c r="Z32" s="34">
        <f t="shared" si="6"/>
        <v>7.951738897546953</v>
      </c>
    </row>
    <row r="33" spans="2:26" ht="19.5" customHeight="1">
      <c r="B33" s="20">
        <v>28</v>
      </c>
      <c r="C33" s="21" t="s">
        <v>97</v>
      </c>
      <c r="D33" s="28">
        <v>1192</v>
      </c>
      <c r="E33" s="29">
        <f t="shared" si="3"/>
        <v>3062</v>
      </c>
      <c r="F33" s="30">
        <f t="shared" si="4"/>
        <v>2.5687919463087248</v>
      </c>
      <c r="G33" s="31">
        <v>46.32</v>
      </c>
      <c r="H33" s="42">
        <v>379</v>
      </c>
      <c r="I33" s="42">
        <v>1832</v>
      </c>
      <c r="J33" s="42">
        <v>851</v>
      </c>
      <c r="K33" s="32">
        <f t="shared" si="5"/>
        <v>27.792292619203135</v>
      </c>
      <c r="L33" s="28">
        <v>182</v>
      </c>
      <c r="M33" s="28">
        <v>241</v>
      </c>
      <c r="N33" s="28">
        <v>192</v>
      </c>
      <c r="O33" s="28">
        <v>152</v>
      </c>
      <c r="P33" s="28">
        <v>138</v>
      </c>
      <c r="Q33" s="28">
        <v>86</v>
      </c>
      <c r="R33" s="28">
        <v>32</v>
      </c>
      <c r="S33" s="28">
        <v>9</v>
      </c>
      <c r="T33" s="36">
        <v>1</v>
      </c>
      <c r="V33" s="20" t="s">
        <v>100</v>
      </c>
      <c r="W33" s="28">
        <f>SUM(W22:$W$26)</f>
        <v>4887</v>
      </c>
      <c r="X33" s="28">
        <f>SUM(X22:$X$26)</f>
        <v>10699</v>
      </c>
      <c r="Y33" s="28">
        <f t="shared" si="7"/>
        <v>15586</v>
      </c>
      <c r="Z33" s="34">
        <f t="shared" si="6"/>
        <v>3.7776091946222516</v>
      </c>
    </row>
    <row r="34" spans="2:26" ht="19.5" customHeight="1">
      <c r="B34" s="20">
        <v>29</v>
      </c>
      <c r="C34" s="21" t="s">
        <v>99</v>
      </c>
      <c r="D34" s="28">
        <v>3382</v>
      </c>
      <c r="E34" s="29">
        <f t="shared" si="3"/>
        <v>7553</v>
      </c>
      <c r="F34" s="30">
        <f t="shared" si="4"/>
        <v>2.2332939089296273</v>
      </c>
      <c r="G34" s="31">
        <v>49.7</v>
      </c>
      <c r="H34" s="42">
        <v>833</v>
      </c>
      <c r="I34" s="42">
        <v>4013</v>
      </c>
      <c r="J34" s="42">
        <v>2707</v>
      </c>
      <c r="K34" s="32">
        <f t="shared" si="5"/>
        <v>35.840063550906926</v>
      </c>
      <c r="L34" s="28">
        <v>463</v>
      </c>
      <c r="M34" s="28">
        <v>705</v>
      </c>
      <c r="N34" s="28">
        <v>612</v>
      </c>
      <c r="O34" s="28">
        <v>612</v>
      </c>
      <c r="P34" s="28">
        <v>450</v>
      </c>
      <c r="Q34" s="28">
        <v>226</v>
      </c>
      <c r="R34" s="28">
        <v>77</v>
      </c>
      <c r="S34" s="28">
        <v>22</v>
      </c>
      <c r="T34" s="36">
        <v>3</v>
      </c>
      <c r="V34" s="20" t="s">
        <v>102</v>
      </c>
      <c r="W34" s="28">
        <f>SUM(W23:$W$26)</f>
        <v>1343</v>
      </c>
      <c r="X34" s="28">
        <f>SUM(X23:$X$26)</f>
        <v>4162</v>
      </c>
      <c r="Y34" s="28">
        <f t="shared" si="7"/>
        <v>5505</v>
      </c>
      <c r="Z34" s="34">
        <f t="shared" si="6"/>
        <v>1.3342575783649102</v>
      </c>
    </row>
    <row r="35" spans="2:26" ht="19.5" customHeight="1">
      <c r="B35" s="20">
        <v>30</v>
      </c>
      <c r="C35" s="21" t="s">
        <v>101</v>
      </c>
      <c r="D35" s="28">
        <v>3129</v>
      </c>
      <c r="E35" s="29">
        <f t="shared" si="3"/>
        <v>8029</v>
      </c>
      <c r="F35" s="30">
        <f t="shared" si="4"/>
        <v>2.5659955257270695</v>
      </c>
      <c r="G35" s="31">
        <v>42.66</v>
      </c>
      <c r="H35" s="42">
        <v>1313</v>
      </c>
      <c r="I35" s="42">
        <v>4870</v>
      </c>
      <c r="J35" s="42">
        <v>1846</v>
      </c>
      <c r="K35" s="32">
        <f t="shared" si="5"/>
        <v>22.991655249719766</v>
      </c>
      <c r="L35" s="28">
        <v>485</v>
      </c>
      <c r="M35" s="28">
        <v>606</v>
      </c>
      <c r="N35" s="28">
        <v>450</v>
      </c>
      <c r="O35" s="28">
        <v>344</v>
      </c>
      <c r="P35" s="28">
        <v>247</v>
      </c>
      <c r="Q35" s="28">
        <v>134</v>
      </c>
      <c r="R35" s="28">
        <v>58</v>
      </c>
      <c r="S35" s="28">
        <v>6</v>
      </c>
      <c r="T35" s="36">
        <v>1</v>
      </c>
      <c r="V35" s="20" t="s">
        <v>104</v>
      </c>
      <c r="W35" s="28">
        <f>SUM(W24:$W$26)</f>
        <v>261</v>
      </c>
      <c r="X35" s="28">
        <f>SUM(X24:$X$26)</f>
        <v>1053</v>
      </c>
      <c r="Y35" s="28">
        <f t="shared" si="7"/>
        <v>1314</v>
      </c>
      <c r="Z35" s="34">
        <f t="shared" si="6"/>
        <v>0.3184767407759296</v>
      </c>
    </row>
    <row r="36" spans="2:26" ht="19.5" customHeight="1">
      <c r="B36" s="20">
        <v>31</v>
      </c>
      <c r="C36" s="21" t="s">
        <v>103</v>
      </c>
      <c r="D36" s="28">
        <v>5629</v>
      </c>
      <c r="E36" s="29">
        <f t="shared" si="3"/>
        <v>12378</v>
      </c>
      <c r="F36" s="30">
        <f t="shared" si="4"/>
        <v>2.198969621602416</v>
      </c>
      <c r="G36" s="31">
        <v>46.93</v>
      </c>
      <c r="H36" s="42">
        <v>1282</v>
      </c>
      <c r="I36" s="42">
        <v>7366</v>
      </c>
      <c r="J36" s="42">
        <v>3730</v>
      </c>
      <c r="K36" s="32">
        <f t="shared" si="5"/>
        <v>30.134108902892226</v>
      </c>
      <c r="L36" s="28">
        <v>771</v>
      </c>
      <c r="M36" s="28">
        <v>1069</v>
      </c>
      <c r="N36" s="28">
        <v>938</v>
      </c>
      <c r="O36" s="28">
        <v>721</v>
      </c>
      <c r="P36" s="28">
        <v>536</v>
      </c>
      <c r="Q36" s="28">
        <v>299</v>
      </c>
      <c r="R36" s="28">
        <v>129</v>
      </c>
      <c r="S36" s="28">
        <v>31</v>
      </c>
      <c r="T36" s="36">
        <v>7</v>
      </c>
      <c r="V36" s="20" t="s">
        <v>106</v>
      </c>
      <c r="W36" s="28">
        <f>SUM(W25:$W$26)</f>
        <v>18</v>
      </c>
      <c r="X36" s="28">
        <f>SUM(X25:$X$26)</f>
        <v>128</v>
      </c>
      <c r="Y36" s="28">
        <f t="shared" si="7"/>
        <v>146</v>
      </c>
      <c r="Z36" s="34">
        <f t="shared" si="6"/>
        <v>0.03538630453065884</v>
      </c>
    </row>
    <row r="37" spans="2:26" ht="19.5" customHeight="1">
      <c r="B37" s="20">
        <v>32</v>
      </c>
      <c r="C37" s="21" t="s">
        <v>105</v>
      </c>
      <c r="D37" s="28">
        <v>1000</v>
      </c>
      <c r="E37" s="29">
        <f t="shared" si="3"/>
        <v>2652</v>
      </c>
      <c r="F37" s="30">
        <f t="shared" si="4"/>
        <v>2.652</v>
      </c>
      <c r="G37" s="31">
        <v>51.34</v>
      </c>
      <c r="H37" s="42">
        <v>230</v>
      </c>
      <c r="I37" s="42">
        <v>1514</v>
      </c>
      <c r="J37" s="42">
        <v>908</v>
      </c>
      <c r="K37" s="32">
        <f t="shared" si="5"/>
        <v>34.23831070889894</v>
      </c>
      <c r="L37" s="28">
        <v>249</v>
      </c>
      <c r="M37" s="28">
        <v>282</v>
      </c>
      <c r="N37" s="28">
        <v>186</v>
      </c>
      <c r="O37" s="28">
        <v>141</v>
      </c>
      <c r="P37" s="28">
        <v>136</v>
      </c>
      <c r="Q37" s="28">
        <v>97</v>
      </c>
      <c r="R37" s="28">
        <v>47</v>
      </c>
      <c r="S37" s="28">
        <v>18</v>
      </c>
      <c r="T37" s="36">
        <v>1</v>
      </c>
      <c r="V37" s="20" t="s">
        <v>108</v>
      </c>
      <c r="W37" s="28">
        <f>SUM(W26:$W$26)</f>
        <v>0</v>
      </c>
      <c r="X37" s="28">
        <f>SUM(X26:$X$26)</f>
        <v>7</v>
      </c>
      <c r="Y37" s="28">
        <f t="shared" si="7"/>
        <v>7</v>
      </c>
      <c r="Z37" s="34">
        <f t="shared" si="6"/>
        <v>0.0016966036418809031</v>
      </c>
    </row>
    <row r="38" spans="2:20" ht="19.5" customHeight="1">
      <c r="B38" s="20">
        <v>33</v>
      </c>
      <c r="C38" s="21" t="s">
        <v>107</v>
      </c>
      <c r="D38" s="28">
        <v>5744</v>
      </c>
      <c r="E38" s="29">
        <f t="shared" si="3"/>
        <v>13238</v>
      </c>
      <c r="F38" s="30">
        <f t="shared" si="4"/>
        <v>2.30466573816156</v>
      </c>
      <c r="G38" s="31">
        <v>41.79</v>
      </c>
      <c r="H38" s="42">
        <v>2101</v>
      </c>
      <c r="I38" s="42">
        <v>8465</v>
      </c>
      <c r="J38" s="42">
        <v>2672</v>
      </c>
      <c r="K38" s="32">
        <f t="shared" si="5"/>
        <v>20.18431787279045</v>
      </c>
      <c r="L38" s="28">
        <v>695</v>
      </c>
      <c r="M38" s="28">
        <v>834</v>
      </c>
      <c r="N38" s="28">
        <v>663</v>
      </c>
      <c r="O38" s="28">
        <v>527</v>
      </c>
      <c r="P38" s="28">
        <v>376</v>
      </c>
      <c r="Q38" s="28">
        <v>180</v>
      </c>
      <c r="R38" s="28">
        <v>73</v>
      </c>
      <c r="S38" s="28">
        <v>17</v>
      </c>
      <c r="T38" s="36">
        <v>2</v>
      </c>
    </row>
    <row r="39" spans="2:20" ht="19.5" customHeight="1">
      <c r="B39" s="20">
        <v>34</v>
      </c>
      <c r="C39" s="21" t="s">
        <v>109</v>
      </c>
      <c r="D39" s="28">
        <v>4827</v>
      </c>
      <c r="E39" s="29">
        <f t="shared" si="3"/>
        <v>11815</v>
      </c>
      <c r="F39" s="30">
        <f t="shared" si="4"/>
        <v>2.4476900766521648</v>
      </c>
      <c r="G39" s="31">
        <v>39.52</v>
      </c>
      <c r="H39" s="42">
        <v>2114</v>
      </c>
      <c r="I39" s="42">
        <v>7642</v>
      </c>
      <c r="J39" s="42">
        <v>2059</v>
      </c>
      <c r="K39" s="32">
        <f t="shared" si="5"/>
        <v>17.42699957680914</v>
      </c>
      <c r="L39" s="28">
        <v>587</v>
      </c>
      <c r="M39" s="28">
        <v>678</v>
      </c>
      <c r="N39" s="28">
        <v>480</v>
      </c>
      <c r="O39" s="28">
        <v>403</v>
      </c>
      <c r="P39" s="28">
        <v>273</v>
      </c>
      <c r="Q39" s="28">
        <v>151</v>
      </c>
      <c r="R39" s="28">
        <v>54</v>
      </c>
      <c r="S39" s="28">
        <v>17</v>
      </c>
      <c r="T39" s="36">
        <v>3</v>
      </c>
    </row>
    <row r="40" spans="2:20" ht="19.5" customHeight="1">
      <c r="B40" s="20">
        <v>35</v>
      </c>
      <c r="C40" s="21" t="s">
        <v>110</v>
      </c>
      <c r="D40" s="28">
        <v>3446</v>
      </c>
      <c r="E40" s="29">
        <f t="shared" si="3"/>
        <v>8963</v>
      </c>
      <c r="F40" s="30">
        <f t="shared" si="4"/>
        <v>2.6009866511897854</v>
      </c>
      <c r="G40" s="31">
        <v>42.47</v>
      </c>
      <c r="H40" s="42">
        <v>1400</v>
      </c>
      <c r="I40" s="42">
        <v>5570</v>
      </c>
      <c r="J40" s="42">
        <v>1993</v>
      </c>
      <c r="K40" s="32">
        <f t="shared" si="5"/>
        <v>22.235858529510207</v>
      </c>
      <c r="L40" s="28">
        <v>538</v>
      </c>
      <c r="M40" s="28">
        <v>699</v>
      </c>
      <c r="N40" s="28">
        <v>481</v>
      </c>
      <c r="O40" s="28">
        <v>348</v>
      </c>
      <c r="P40" s="28">
        <v>235</v>
      </c>
      <c r="Q40" s="28">
        <v>149</v>
      </c>
      <c r="R40" s="28">
        <v>53</v>
      </c>
      <c r="S40" s="28">
        <v>24</v>
      </c>
      <c r="T40" s="36">
        <v>4</v>
      </c>
    </row>
    <row r="41" spans="2:20" ht="19.5" customHeight="1">
      <c r="B41" s="20">
        <v>36</v>
      </c>
      <c r="C41" s="21" t="s">
        <v>111</v>
      </c>
      <c r="D41" s="28">
        <v>4477</v>
      </c>
      <c r="E41" s="29">
        <f t="shared" si="3"/>
        <v>11251</v>
      </c>
      <c r="F41" s="30">
        <f t="shared" si="4"/>
        <v>2.5130667857940585</v>
      </c>
      <c r="G41" s="31">
        <v>42.85</v>
      </c>
      <c r="H41" s="42">
        <v>1754</v>
      </c>
      <c r="I41" s="42">
        <v>6869</v>
      </c>
      <c r="J41" s="42">
        <v>2628</v>
      </c>
      <c r="K41" s="32">
        <f t="shared" si="5"/>
        <v>23.357923740111993</v>
      </c>
      <c r="L41" s="28">
        <v>598</v>
      </c>
      <c r="M41" s="28">
        <v>872</v>
      </c>
      <c r="N41" s="28">
        <v>624</v>
      </c>
      <c r="O41" s="28">
        <v>483</v>
      </c>
      <c r="P41" s="28">
        <v>354</v>
      </c>
      <c r="Q41" s="28">
        <v>200</v>
      </c>
      <c r="R41" s="28">
        <v>76</v>
      </c>
      <c r="S41" s="28">
        <v>17</v>
      </c>
      <c r="T41" s="36">
        <v>2</v>
      </c>
    </row>
    <row r="42" spans="2:20" ht="19.5" customHeight="1">
      <c r="B42" s="20">
        <v>37</v>
      </c>
      <c r="C42" s="21" t="s">
        <v>112</v>
      </c>
      <c r="D42" s="28">
        <v>6116</v>
      </c>
      <c r="E42" s="29">
        <f t="shared" si="3"/>
        <v>14278</v>
      </c>
      <c r="F42" s="30">
        <f t="shared" si="4"/>
        <v>2.3345323741007196</v>
      </c>
      <c r="G42" s="31">
        <v>40.47</v>
      </c>
      <c r="H42" s="42">
        <v>2242</v>
      </c>
      <c r="I42" s="42">
        <v>9522</v>
      </c>
      <c r="J42" s="42">
        <v>2514</v>
      </c>
      <c r="K42" s="32">
        <f t="shared" si="5"/>
        <v>17.60750805434935</v>
      </c>
      <c r="L42" s="28">
        <v>753</v>
      </c>
      <c r="M42" s="28">
        <v>828</v>
      </c>
      <c r="N42" s="28">
        <v>598</v>
      </c>
      <c r="O42" s="28">
        <v>454</v>
      </c>
      <c r="P42" s="28">
        <v>349</v>
      </c>
      <c r="Q42" s="28">
        <v>194</v>
      </c>
      <c r="R42" s="28">
        <v>67</v>
      </c>
      <c r="S42" s="28">
        <v>20</v>
      </c>
      <c r="T42" s="36">
        <v>4</v>
      </c>
    </row>
    <row r="43" spans="2:20" ht="19.5" customHeight="1">
      <c r="B43" s="20">
        <v>38</v>
      </c>
      <c r="C43" s="21" t="s">
        <v>113</v>
      </c>
      <c r="D43" s="28">
        <v>1941</v>
      </c>
      <c r="E43" s="29">
        <f t="shared" si="3"/>
        <v>4960</v>
      </c>
      <c r="F43" s="30">
        <f t="shared" si="4"/>
        <v>2.555383822771767</v>
      </c>
      <c r="G43" s="31">
        <v>48.33</v>
      </c>
      <c r="H43" s="42">
        <v>605</v>
      </c>
      <c r="I43" s="42">
        <v>2754</v>
      </c>
      <c r="J43" s="42">
        <v>1601</v>
      </c>
      <c r="K43" s="32">
        <f t="shared" si="5"/>
        <v>32.27822580645161</v>
      </c>
      <c r="L43" s="28">
        <v>348</v>
      </c>
      <c r="M43" s="28">
        <v>472</v>
      </c>
      <c r="N43" s="28">
        <v>375</v>
      </c>
      <c r="O43" s="28">
        <v>307</v>
      </c>
      <c r="P43" s="28">
        <v>212</v>
      </c>
      <c r="Q43" s="28">
        <v>152</v>
      </c>
      <c r="R43" s="28">
        <v>65</v>
      </c>
      <c r="S43" s="28">
        <v>16</v>
      </c>
      <c r="T43" s="36">
        <v>2</v>
      </c>
    </row>
    <row r="44" spans="2:20" ht="19.5" customHeight="1">
      <c r="B44" s="20">
        <v>39</v>
      </c>
      <c r="C44" s="21" t="s">
        <v>114</v>
      </c>
      <c r="D44" s="28">
        <v>5371</v>
      </c>
      <c r="E44" s="29">
        <f t="shared" si="3"/>
        <v>13002</v>
      </c>
      <c r="F44" s="30">
        <f t="shared" si="4"/>
        <v>2.4207782535840625</v>
      </c>
      <c r="G44" s="31">
        <v>46.4</v>
      </c>
      <c r="H44" s="42">
        <v>1560</v>
      </c>
      <c r="I44" s="42">
        <v>7778</v>
      </c>
      <c r="J44" s="42">
        <v>3664</v>
      </c>
      <c r="K44" s="32">
        <f t="shared" si="5"/>
        <v>28.180279956929706</v>
      </c>
      <c r="L44" s="28">
        <v>694</v>
      </c>
      <c r="M44" s="28">
        <v>1092</v>
      </c>
      <c r="N44" s="28">
        <v>847</v>
      </c>
      <c r="O44" s="28">
        <v>728</v>
      </c>
      <c r="P44" s="28">
        <v>550</v>
      </c>
      <c r="Q44" s="28">
        <v>298</v>
      </c>
      <c r="R44" s="28">
        <v>111</v>
      </c>
      <c r="S44" s="28">
        <v>32</v>
      </c>
      <c r="T44" s="36">
        <v>6</v>
      </c>
    </row>
    <row r="45" spans="2:20" ht="19.5" customHeight="1">
      <c r="B45" s="20">
        <v>40</v>
      </c>
      <c r="C45" s="21" t="s">
        <v>115</v>
      </c>
      <c r="D45" s="28">
        <v>6024</v>
      </c>
      <c r="E45" s="29">
        <f t="shared" si="3"/>
        <v>13951</v>
      </c>
      <c r="F45" s="30">
        <f t="shared" si="4"/>
        <v>2.3159030544488712</v>
      </c>
      <c r="G45" s="31">
        <v>46.29</v>
      </c>
      <c r="H45" s="42">
        <v>1640</v>
      </c>
      <c r="I45" s="42">
        <v>8533</v>
      </c>
      <c r="J45" s="42">
        <v>3778</v>
      </c>
      <c r="K45" s="32">
        <f t="shared" si="5"/>
        <v>27.08049602179055</v>
      </c>
      <c r="L45" s="28">
        <v>863</v>
      </c>
      <c r="M45" s="28">
        <v>1029</v>
      </c>
      <c r="N45" s="28">
        <v>841</v>
      </c>
      <c r="O45" s="28">
        <v>839</v>
      </c>
      <c r="P45" s="28">
        <v>594</v>
      </c>
      <c r="Q45" s="28">
        <v>329</v>
      </c>
      <c r="R45" s="28">
        <v>117</v>
      </c>
      <c r="S45" s="28">
        <v>27</v>
      </c>
      <c r="T45" s="36">
        <v>2</v>
      </c>
    </row>
    <row r="46" spans="2:20" ht="19.5" customHeight="1">
      <c r="B46" s="20">
        <v>41</v>
      </c>
      <c r="C46" s="21" t="s">
        <v>116</v>
      </c>
      <c r="D46" s="28">
        <v>1828</v>
      </c>
      <c r="E46" s="29">
        <f t="shared" si="3"/>
        <v>4728</v>
      </c>
      <c r="F46" s="30">
        <f t="shared" si="4"/>
        <v>2.586433260393873</v>
      </c>
      <c r="G46" s="31">
        <v>43.7</v>
      </c>
      <c r="H46" s="42">
        <v>644</v>
      </c>
      <c r="I46" s="42">
        <v>2941</v>
      </c>
      <c r="J46" s="42">
        <v>1143</v>
      </c>
      <c r="K46" s="32">
        <f t="shared" si="5"/>
        <v>24.1751269035533</v>
      </c>
      <c r="L46" s="28">
        <v>294</v>
      </c>
      <c r="M46" s="28">
        <v>391</v>
      </c>
      <c r="N46" s="28">
        <v>285</v>
      </c>
      <c r="O46" s="28">
        <v>207</v>
      </c>
      <c r="P46" s="28">
        <v>141</v>
      </c>
      <c r="Q46" s="28">
        <v>81</v>
      </c>
      <c r="R46" s="28">
        <v>31</v>
      </c>
      <c r="S46" s="28">
        <v>6</v>
      </c>
      <c r="T46" s="36">
        <v>1</v>
      </c>
    </row>
    <row r="47" spans="2:20" ht="19.5" customHeight="1">
      <c r="B47" s="20">
        <v>42</v>
      </c>
      <c r="C47" s="21" t="s">
        <v>117</v>
      </c>
      <c r="D47" s="28">
        <v>3127</v>
      </c>
      <c r="E47" s="29">
        <f t="shared" si="3"/>
        <v>7951</v>
      </c>
      <c r="F47" s="30">
        <f t="shared" si="4"/>
        <v>2.5426926766869204</v>
      </c>
      <c r="G47" s="31">
        <v>48.1</v>
      </c>
      <c r="H47" s="42">
        <v>944</v>
      </c>
      <c r="I47" s="42">
        <v>4453</v>
      </c>
      <c r="J47" s="42">
        <v>2554</v>
      </c>
      <c r="K47" s="32">
        <f t="shared" si="5"/>
        <v>32.121745692365735</v>
      </c>
      <c r="L47" s="28">
        <v>513</v>
      </c>
      <c r="M47" s="28">
        <v>765</v>
      </c>
      <c r="N47" s="28">
        <v>615</v>
      </c>
      <c r="O47" s="28">
        <v>514</v>
      </c>
      <c r="P47" s="28">
        <v>338</v>
      </c>
      <c r="Q47" s="28">
        <v>199</v>
      </c>
      <c r="R47" s="28">
        <v>93</v>
      </c>
      <c r="S47" s="28">
        <v>30</v>
      </c>
      <c r="T47" s="36">
        <v>0</v>
      </c>
    </row>
    <row r="48" spans="2:20" ht="19.5" customHeight="1">
      <c r="B48" s="20">
        <v>43</v>
      </c>
      <c r="C48" s="21" t="s">
        <v>118</v>
      </c>
      <c r="D48" s="28">
        <v>2684</v>
      </c>
      <c r="E48" s="29">
        <f t="shared" si="3"/>
        <v>6573</v>
      </c>
      <c r="F48" s="30">
        <f t="shared" si="4"/>
        <v>2.448956780923994</v>
      </c>
      <c r="G48" s="31">
        <v>50.34</v>
      </c>
      <c r="H48" s="42">
        <v>623</v>
      </c>
      <c r="I48" s="42">
        <v>3643</v>
      </c>
      <c r="J48" s="42">
        <v>2307</v>
      </c>
      <c r="K48" s="32">
        <f t="shared" si="5"/>
        <v>35.09812870835235</v>
      </c>
      <c r="L48" s="28">
        <v>600</v>
      </c>
      <c r="M48" s="28">
        <v>860</v>
      </c>
      <c r="N48" s="28">
        <v>579</v>
      </c>
      <c r="O48" s="28">
        <v>407</v>
      </c>
      <c r="P48" s="28">
        <v>239</v>
      </c>
      <c r="Q48" s="28">
        <v>147</v>
      </c>
      <c r="R48" s="28">
        <v>61</v>
      </c>
      <c r="S48" s="28">
        <v>13</v>
      </c>
      <c r="T48" s="36">
        <v>1</v>
      </c>
    </row>
    <row r="49" spans="2:20" ht="19.5" customHeight="1">
      <c r="B49" s="20">
        <v>44</v>
      </c>
      <c r="C49" s="21" t="s">
        <v>119</v>
      </c>
      <c r="D49" s="28">
        <v>2752</v>
      </c>
      <c r="E49" s="29">
        <f t="shared" si="3"/>
        <v>6375</v>
      </c>
      <c r="F49" s="30">
        <f t="shared" si="4"/>
        <v>2.316497093023256</v>
      </c>
      <c r="G49" s="31">
        <v>50.68</v>
      </c>
      <c r="H49" s="42">
        <v>672</v>
      </c>
      <c r="I49" s="42">
        <v>3262</v>
      </c>
      <c r="J49" s="42">
        <v>2441</v>
      </c>
      <c r="K49" s="32">
        <f t="shared" si="5"/>
        <v>38.29019607843137</v>
      </c>
      <c r="L49" s="28">
        <v>415</v>
      </c>
      <c r="M49" s="28">
        <v>729</v>
      </c>
      <c r="N49" s="28">
        <v>624</v>
      </c>
      <c r="O49" s="28">
        <v>478</v>
      </c>
      <c r="P49" s="28">
        <v>350</v>
      </c>
      <c r="Q49" s="28">
        <v>176</v>
      </c>
      <c r="R49" s="28">
        <v>63</v>
      </c>
      <c r="S49" s="28">
        <v>18</v>
      </c>
      <c r="T49" s="36">
        <v>3</v>
      </c>
    </row>
    <row r="50" spans="2:20" ht="19.5" customHeight="1">
      <c r="B50" s="20">
        <v>45</v>
      </c>
      <c r="C50" s="21" t="s">
        <v>120</v>
      </c>
      <c r="D50" s="28">
        <v>1429</v>
      </c>
      <c r="E50" s="29">
        <f t="shared" si="3"/>
        <v>3210</v>
      </c>
      <c r="F50" s="30">
        <f t="shared" si="4"/>
        <v>2.2463261021693492</v>
      </c>
      <c r="G50" s="31">
        <v>50.49</v>
      </c>
      <c r="H50" s="42">
        <v>323</v>
      </c>
      <c r="I50" s="42">
        <v>1708</v>
      </c>
      <c r="J50" s="42">
        <v>1179</v>
      </c>
      <c r="K50" s="32">
        <f t="shared" si="5"/>
        <v>36.728971962616825</v>
      </c>
      <c r="L50" s="28">
        <v>215</v>
      </c>
      <c r="M50" s="28">
        <v>302</v>
      </c>
      <c r="N50" s="28">
        <v>317</v>
      </c>
      <c r="O50" s="28">
        <v>302</v>
      </c>
      <c r="P50" s="28">
        <v>154</v>
      </c>
      <c r="Q50" s="28">
        <v>73</v>
      </c>
      <c r="R50" s="28">
        <v>21</v>
      </c>
      <c r="S50" s="28">
        <v>10</v>
      </c>
      <c r="T50" s="36">
        <v>0</v>
      </c>
    </row>
    <row r="51" spans="2:20" ht="19.5" customHeight="1">
      <c r="B51" s="20">
        <v>46</v>
      </c>
      <c r="C51" s="21" t="s">
        <v>121</v>
      </c>
      <c r="D51" s="28">
        <v>2538</v>
      </c>
      <c r="E51" s="29">
        <f t="shared" si="3"/>
        <v>6503</v>
      </c>
      <c r="F51" s="30">
        <f t="shared" si="4"/>
        <v>2.562253743104807</v>
      </c>
      <c r="G51" s="31">
        <v>42.06</v>
      </c>
      <c r="H51" s="42">
        <v>982</v>
      </c>
      <c r="I51" s="42">
        <v>4162</v>
      </c>
      <c r="J51" s="42">
        <v>1359</v>
      </c>
      <c r="K51" s="32">
        <f t="shared" si="5"/>
        <v>20.89804705520529</v>
      </c>
      <c r="L51" s="28">
        <v>374</v>
      </c>
      <c r="M51" s="28">
        <v>458</v>
      </c>
      <c r="N51" s="28">
        <v>297</v>
      </c>
      <c r="O51" s="28">
        <v>223</v>
      </c>
      <c r="P51" s="28">
        <v>179</v>
      </c>
      <c r="Q51" s="28">
        <v>111</v>
      </c>
      <c r="R51" s="28">
        <v>66</v>
      </c>
      <c r="S51" s="28">
        <v>24</v>
      </c>
      <c r="T51" s="36">
        <v>1</v>
      </c>
    </row>
    <row r="52" spans="2:20" ht="19.5" customHeight="1">
      <c r="B52" s="20">
        <v>47</v>
      </c>
      <c r="C52" s="21" t="s">
        <v>122</v>
      </c>
      <c r="D52" s="28">
        <v>3506</v>
      </c>
      <c r="E52" s="29">
        <f t="shared" si="3"/>
        <v>9449</v>
      </c>
      <c r="F52" s="30">
        <f t="shared" si="4"/>
        <v>2.695094124358243</v>
      </c>
      <c r="G52" s="31">
        <v>44.37</v>
      </c>
      <c r="H52" s="42">
        <v>1404</v>
      </c>
      <c r="I52" s="42">
        <v>5611</v>
      </c>
      <c r="J52" s="42">
        <v>2434</v>
      </c>
      <c r="K52" s="32">
        <f t="shared" si="5"/>
        <v>25.759339612657424</v>
      </c>
      <c r="L52" s="28">
        <v>654</v>
      </c>
      <c r="M52" s="28">
        <v>888</v>
      </c>
      <c r="N52" s="28">
        <v>573</v>
      </c>
      <c r="O52" s="28">
        <v>413</v>
      </c>
      <c r="P52" s="28">
        <v>261</v>
      </c>
      <c r="Q52" s="28">
        <v>191</v>
      </c>
      <c r="R52" s="28">
        <v>80</v>
      </c>
      <c r="S52" s="28">
        <v>26</v>
      </c>
      <c r="T52" s="36">
        <v>2</v>
      </c>
    </row>
    <row r="53" spans="2:20" ht="19.5" customHeight="1">
      <c r="B53" s="20">
        <v>48</v>
      </c>
      <c r="C53" s="21" t="s">
        <v>123</v>
      </c>
      <c r="D53" s="28">
        <v>962</v>
      </c>
      <c r="E53" s="29">
        <f t="shared" si="3"/>
        <v>2662</v>
      </c>
      <c r="F53" s="30">
        <f t="shared" si="4"/>
        <v>2.767151767151767</v>
      </c>
      <c r="G53" s="31">
        <v>50.29</v>
      </c>
      <c r="H53" s="42">
        <v>253</v>
      </c>
      <c r="I53" s="42">
        <v>1533</v>
      </c>
      <c r="J53" s="42">
        <v>876</v>
      </c>
      <c r="K53" s="32">
        <f t="shared" si="5"/>
        <v>32.90758827948911</v>
      </c>
      <c r="L53" s="28">
        <v>233</v>
      </c>
      <c r="M53" s="28">
        <v>271</v>
      </c>
      <c r="N53" s="28">
        <v>160</v>
      </c>
      <c r="O53" s="28">
        <v>124</v>
      </c>
      <c r="P53" s="28">
        <v>131</v>
      </c>
      <c r="Q53" s="28">
        <v>110</v>
      </c>
      <c r="R53" s="28">
        <v>56</v>
      </c>
      <c r="S53" s="28">
        <v>19</v>
      </c>
      <c r="T53" s="36">
        <v>5</v>
      </c>
    </row>
    <row r="54" spans="2:20" ht="19.5" customHeight="1">
      <c r="B54" s="20">
        <v>49</v>
      </c>
      <c r="C54" s="21" t="s">
        <v>124</v>
      </c>
      <c r="D54" s="28">
        <v>1006</v>
      </c>
      <c r="E54" s="29">
        <f>SUM(H54:J54)</f>
        <v>2102</v>
      </c>
      <c r="F54" s="30">
        <f t="shared" si="4"/>
        <v>2.0894632206759445</v>
      </c>
      <c r="G54" s="31">
        <v>51.75</v>
      </c>
      <c r="H54" s="42">
        <v>168</v>
      </c>
      <c r="I54" s="42">
        <v>1181</v>
      </c>
      <c r="J54" s="42">
        <v>753</v>
      </c>
      <c r="K54" s="32">
        <f t="shared" si="5"/>
        <v>35.82302568981922</v>
      </c>
      <c r="L54" s="28">
        <v>147</v>
      </c>
      <c r="M54" s="28">
        <v>195</v>
      </c>
      <c r="N54" s="28">
        <v>125</v>
      </c>
      <c r="O54" s="28">
        <v>130</v>
      </c>
      <c r="P54" s="28">
        <v>114</v>
      </c>
      <c r="Q54" s="28">
        <v>96</v>
      </c>
      <c r="R54" s="28">
        <v>62</v>
      </c>
      <c r="S54" s="28">
        <v>28</v>
      </c>
      <c r="T54" s="36">
        <v>3</v>
      </c>
    </row>
    <row r="55" spans="2:20" ht="19.5" customHeight="1">
      <c r="B55" s="48">
        <v>50</v>
      </c>
      <c r="C55" s="49" t="s">
        <v>125</v>
      </c>
      <c r="D55" s="50">
        <v>5021</v>
      </c>
      <c r="E55" s="51">
        <f>SUM(H55:J55)</f>
        <v>13336</v>
      </c>
      <c r="F55" s="38">
        <f>E55/D55</f>
        <v>2.6560446126269666</v>
      </c>
      <c r="G55" s="52">
        <v>42.41</v>
      </c>
      <c r="H55" s="53">
        <v>1946</v>
      </c>
      <c r="I55" s="53">
        <v>8583</v>
      </c>
      <c r="J55" s="53">
        <v>2807</v>
      </c>
      <c r="K55" s="54">
        <f t="shared" si="5"/>
        <v>21.048290341931615</v>
      </c>
      <c r="L55" s="50">
        <v>753</v>
      </c>
      <c r="M55" s="50">
        <v>873</v>
      </c>
      <c r="N55" s="50">
        <v>647</v>
      </c>
      <c r="O55" s="50">
        <v>543</v>
      </c>
      <c r="P55" s="50">
        <v>407</v>
      </c>
      <c r="Q55" s="50">
        <v>217</v>
      </c>
      <c r="R55" s="50">
        <v>89</v>
      </c>
      <c r="S55" s="50">
        <v>28</v>
      </c>
      <c r="T55" s="55">
        <v>3</v>
      </c>
    </row>
    <row r="56" ht="19.5" customHeight="1">
      <c r="C56" s="1" t="s">
        <v>130</v>
      </c>
    </row>
    <row r="57" spans="23:25" ht="15">
      <c r="W57" s="39"/>
      <c r="X57" s="39"/>
      <c r="Y57" s="39"/>
    </row>
    <row r="58" spans="3:20" ht="14.25" hidden="1">
      <c r="C58" s="1" t="s">
        <v>126</v>
      </c>
      <c r="D58" s="39">
        <f>SUM(D6:D54)</f>
        <v>170350</v>
      </c>
      <c r="E58" s="39">
        <f>SUM(E6:E54)</f>
        <v>399253</v>
      </c>
      <c r="F58" s="1">
        <f>E58/D58</f>
        <v>2.3437217493395948</v>
      </c>
      <c r="H58" s="39">
        <f>SUM(H6:H54)</f>
        <v>51274</v>
      </c>
      <c r="I58" s="39">
        <f>SUM(I6:I54)</f>
        <v>238000</v>
      </c>
      <c r="J58" s="39">
        <f>SUM(J6:J54)</f>
        <v>109979</v>
      </c>
      <c r="K58" s="40">
        <f>SUM(J6:J54)/E58*100</f>
        <v>27.546192514520868</v>
      </c>
      <c r="L58" s="39">
        <f aca="true" t="shared" si="8" ref="L58:T58">SUM(L6:L54)</f>
        <v>24440</v>
      </c>
      <c r="M58" s="39">
        <f t="shared" si="8"/>
        <v>31501</v>
      </c>
      <c r="N58" s="39">
        <f t="shared" si="8"/>
        <v>24766</v>
      </c>
      <c r="O58" s="39">
        <f t="shared" si="8"/>
        <v>21648</v>
      </c>
      <c r="P58" s="39">
        <f t="shared" si="8"/>
        <v>16815</v>
      </c>
      <c r="Q58" s="39">
        <f t="shared" si="8"/>
        <v>9864</v>
      </c>
      <c r="R58" s="39">
        <f t="shared" si="8"/>
        <v>4102</v>
      </c>
      <c r="S58" s="39">
        <f t="shared" si="8"/>
        <v>1140</v>
      </c>
      <c r="T58" s="39">
        <f t="shared" si="8"/>
        <v>143</v>
      </c>
    </row>
    <row r="59" spans="3:20" ht="14.25" hidden="1">
      <c r="C59" s="1" t="s">
        <v>127</v>
      </c>
      <c r="D59" s="39">
        <f>SUM(D6:D55)</f>
        <v>175371</v>
      </c>
      <c r="E59" s="39">
        <f>SUM(E6:E55)</f>
        <v>412589</v>
      </c>
      <c r="F59" s="1">
        <f>E59/D59</f>
        <v>2.352663781354956</v>
      </c>
      <c r="H59" s="39">
        <f>SUM(H6:H55)</f>
        <v>53220</v>
      </c>
      <c r="I59" s="39">
        <f>SUM(I6:I55)</f>
        <v>246583</v>
      </c>
      <c r="J59" s="39">
        <f>SUM(J6:J55)</f>
        <v>112786</v>
      </c>
      <c r="K59" s="40">
        <f>SUM(J6:J55)/E59*100</f>
        <v>27.336162621882792</v>
      </c>
      <c r="L59" s="39">
        <f aca="true" t="shared" si="9" ref="L59:T59">SUM(L6:L55)</f>
        <v>25193</v>
      </c>
      <c r="M59" s="39">
        <f t="shared" si="9"/>
        <v>32374</v>
      </c>
      <c r="N59" s="39">
        <f t="shared" si="9"/>
        <v>25413</v>
      </c>
      <c r="O59" s="39">
        <f t="shared" si="9"/>
        <v>22191</v>
      </c>
      <c r="P59" s="39">
        <f t="shared" si="9"/>
        <v>17222</v>
      </c>
      <c r="Q59" s="39">
        <f t="shared" si="9"/>
        <v>10081</v>
      </c>
      <c r="R59" s="39">
        <f t="shared" si="9"/>
        <v>4191</v>
      </c>
      <c r="S59" s="39">
        <f t="shared" si="9"/>
        <v>1168</v>
      </c>
      <c r="T59" s="39">
        <f t="shared" si="9"/>
        <v>146</v>
      </c>
    </row>
    <row r="60" spans="3:20" ht="14.25" hidden="1">
      <c r="C60" s="1" t="s">
        <v>128</v>
      </c>
      <c r="D60" s="39">
        <f>D59-D58</f>
        <v>5021</v>
      </c>
      <c r="E60" s="39">
        <f>E59-E58</f>
        <v>13336</v>
      </c>
      <c r="F60" s="1">
        <f>E60/D60</f>
        <v>2.6560446126269666</v>
      </c>
      <c r="H60" s="39">
        <f>H59-H58</f>
        <v>1946</v>
      </c>
      <c r="I60" s="39">
        <f>I59-I58</f>
        <v>8583</v>
      </c>
      <c r="J60" s="39">
        <f>J59-J58</f>
        <v>2807</v>
      </c>
      <c r="K60" s="40">
        <f>J60/E60*100</f>
        <v>21.048290341931615</v>
      </c>
      <c r="L60" s="39">
        <f aca="true" t="shared" si="10" ref="L60:T60">L59-L58</f>
        <v>753</v>
      </c>
      <c r="M60" s="39">
        <f t="shared" si="10"/>
        <v>873</v>
      </c>
      <c r="N60" s="39">
        <f t="shared" si="10"/>
        <v>647</v>
      </c>
      <c r="O60" s="39">
        <f t="shared" si="10"/>
        <v>543</v>
      </c>
      <c r="P60" s="39">
        <f t="shared" si="10"/>
        <v>407</v>
      </c>
      <c r="Q60" s="39">
        <f t="shared" si="10"/>
        <v>217</v>
      </c>
      <c r="R60" s="39">
        <f t="shared" si="10"/>
        <v>89</v>
      </c>
      <c r="S60" s="39">
        <f t="shared" si="10"/>
        <v>28</v>
      </c>
      <c r="T60" s="39">
        <f t="shared" si="10"/>
        <v>3</v>
      </c>
    </row>
    <row r="61" ht="14.25" hidden="1"/>
    <row r="62" ht="14.25" hidden="1"/>
    <row r="63" spans="10:11" ht="14.25" hidden="1">
      <c r="J63" s="1" t="s">
        <v>129</v>
      </c>
      <c r="K63" s="39">
        <f>SUM($M$55:$T$55)+$H$55+$I$55</f>
        <v>13336</v>
      </c>
    </row>
    <row r="64" ht="15">
      <c r="D64" s="39"/>
    </row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104" spans="28:30" ht="14.25">
      <c r="AB104" s="41"/>
      <c r="AD104" s="41"/>
    </row>
    <row r="105" spans="28:30" ht="14.25">
      <c r="AB105" s="41"/>
      <c r="AD105" s="41"/>
    </row>
    <row r="106" spans="28:30" ht="14.25">
      <c r="AB106" s="41"/>
      <c r="AD106" s="41"/>
    </row>
    <row r="107" spans="28:34" ht="14.25">
      <c r="AB107" s="41"/>
      <c r="AD107" s="41"/>
      <c r="AF107" s="1" t="e">
        <v>#VALUE!</v>
      </c>
      <c r="AH107" s="1" t="e">
        <v>#VALUE!</v>
      </c>
    </row>
  </sheetData>
  <sheetProtection/>
  <printOptions horizontalCentered="1"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53" r:id="rId3"/>
  <headerFooter alignWithMargins="0">
    <oddFooter>&amp;C&amp;R^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統計分析課</dc:creator>
  <cp:keywords/>
  <dc:description/>
  <cp:lastModifiedBy>RENTAI</cp:lastModifiedBy>
  <cp:lastPrinted>2016-04-05T07:36:11Z</cp:lastPrinted>
  <dcterms:created xsi:type="dcterms:W3CDTF">2006-01-18T01:03:38Z</dcterms:created>
  <dcterms:modified xsi:type="dcterms:W3CDTF">2016-04-06T05:46:43Z</dcterms:modified>
  <cp:category/>
  <cp:version/>
  <cp:contentType/>
  <cp:contentStatus/>
</cp:coreProperties>
</file>