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8505"/>
  </bookViews>
  <sheets>
    <sheet name="第１表" sheetId="1" r:id="rId1"/>
  </sheets>
  <externalReferences>
    <externalReference r:id="rId2"/>
  </externalReferences>
  <definedNames>
    <definedName name="_Fill" hidden="1">第１表!$B$5:$B$53</definedName>
    <definedName name="PNU">#REF!</definedName>
    <definedName name="_xlnm.Print_Area" localSheetId="0">第１表!$B$1:$AD$51</definedName>
  </definedNames>
  <calcPr calcId="145621"/>
</workbook>
</file>

<file path=xl/calcChain.xml><?xml version="1.0" encoding="utf-8"?>
<calcChain xmlns="http://schemas.openxmlformats.org/spreadsheetml/2006/main">
  <c r="R50" i="1" l="1"/>
  <c r="P50" i="1"/>
  <c r="N50" i="1"/>
  <c r="H50" i="1"/>
  <c r="F50" i="1"/>
  <c r="D50" i="1"/>
  <c r="AB44" i="1"/>
  <c r="Z44" i="1"/>
  <c r="X44" i="1"/>
  <c r="R44" i="1"/>
  <c r="P44" i="1"/>
  <c r="N44" i="1"/>
  <c r="H44" i="1"/>
  <c r="F44" i="1"/>
  <c r="D44" i="1"/>
  <c r="AB38" i="1"/>
  <c r="Z38" i="1"/>
  <c r="X38" i="1"/>
  <c r="R38" i="1"/>
  <c r="P38" i="1"/>
  <c r="Y48" i="1" s="1"/>
  <c r="N38" i="1"/>
  <c r="W48" i="1" s="1"/>
  <c r="H38" i="1"/>
  <c r="F38" i="1"/>
  <c r="D38" i="1"/>
  <c r="AB32" i="1"/>
  <c r="Z32" i="1"/>
  <c r="X32" i="1"/>
  <c r="R32" i="1"/>
  <c r="P32" i="1"/>
  <c r="N32" i="1"/>
  <c r="H32" i="1"/>
  <c r="F32" i="1"/>
  <c r="D32" i="1"/>
  <c r="AB26" i="1"/>
  <c r="Z26" i="1"/>
  <c r="X26" i="1"/>
  <c r="R26" i="1"/>
  <c r="P26" i="1"/>
  <c r="N26" i="1"/>
  <c r="H26" i="1"/>
  <c r="F26" i="1"/>
  <c r="Y47" i="1" s="1"/>
  <c r="D26" i="1"/>
  <c r="W47" i="1" s="1"/>
  <c r="AA47" i="1" s="1"/>
  <c r="AB20" i="1"/>
  <c r="Z20" i="1"/>
  <c r="X20" i="1"/>
  <c r="R20" i="1"/>
  <c r="P20" i="1"/>
  <c r="N20" i="1"/>
  <c r="H20" i="1"/>
  <c r="F20" i="1"/>
  <c r="D20" i="1"/>
  <c r="AB14" i="1"/>
  <c r="Z14" i="1"/>
  <c r="X14" i="1"/>
  <c r="R14" i="1"/>
  <c r="P14" i="1"/>
  <c r="N14" i="1"/>
  <c r="H14" i="1"/>
  <c r="F14" i="1"/>
  <c r="Y46" i="1" s="1"/>
  <c r="D14" i="1"/>
  <c r="AB8" i="1"/>
  <c r="Z8" i="1"/>
  <c r="X8" i="1"/>
  <c r="R8" i="1"/>
  <c r="P8" i="1"/>
  <c r="N8" i="1"/>
  <c r="H8" i="1"/>
  <c r="F8" i="1"/>
  <c r="Y45" i="1" s="1"/>
  <c r="D8" i="1"/>
  <c r="W46" i="1" s="1"/>
  <c r="AA46" i="1" l="1"/>
  <c r="AA48" i="1"/>
  <c r="W45" i="1"/>
  <c r="AA45" i="1" s="1"/>
  <c r="AC50" i="1" l="1"/>
  <c r="I48" i="1"/>
  <c r="I46" i="1"/>
  <c r="S45" i="1"/>
  <c r="I43" i="1"/>
  <c r="AC41" i="1"/>
  <c r="S40" i="1"/>
  <c r="I39" i="1"/>
  <c r="AC36" i="1"/>
  <c r="S35" i="1"/>
  <c r="I34" i="1"/>
  <c r="AC31" i="1"/>
  <c r="S30" i="1"/>
  <c r="I29" i="1"/>
  <c r="AC27" i="1"/>
  <c r="S25" i="1"/>
  <c r="I24" i="1"/>
  <c r="AC22" i="1"/>
  <c r="S21" i="1"/>
  <c r="I19" i="1"/>
  <c r="AC17" i="1"/>
  <c r="S16" i="1"/>
  <c r="I15" i="1"/>
  <c r="AC12" i="1"/>
  <c r="S11" i="1"/>
  <c r="I10" i="1"/>
  <c r="AC7" i="1"/>
  <c r="S6" i="1"/>
  <c r="I5" i="1"/>
  <c r="AC3" i="1"/>
  <c r="T50" i="1"/>
  <c r="J50" i="1"/>
  <c r="S49" i="1"/>
  <c r="S47" i="1"/>
  <c r="I45" i="1"/>
  <c r="AC42" i="1"/>
  <c r="S41" i="1"/>
  <c r="I40" i="1"/>
  <c r="AD38" i="1"/>
  <c r="T38" i="1"/>
  <c r="J38" i="1"/>
  <c r="AC37" i="1"/>
  <c r="S36" i="1"/>
  <c r="I35" i="1"/>
  <c r="AC33" i="1"/>
  <c r="S31" i="1"/>
  <c r="I30" i="1"/>
  <c r="AC28" i="1"/>
  <c r="S27" i="1"/>
  <c r="I25" i="1"/>
  <c r="AC23" i="1"/>
  <c r="S22" i="1"/>
  <c r="I21" i="1"/>
  <c r="AC18" i="1"/>
  <c r="S17" i="1"/>
  <c r="I16" i="1"/>
  <c r="AD14" i="1"/>
  <c r="T14" i="1"/>
  <c r="J14" i="1"/>
  <c r="AC13" i="1"/>
  <c r="S12" i="1"/>
  <c r="I11" i="1"/>
  <c r="AC9" i="1"/>
  <c r="S7" i="1"/>
  <c r="I6" i="1"/>
  <c r="AC4" i="1"/>
  <c r="S3" i="1"/>
  <c r="I49" i="1"/>
  <c r="I47" i="1"/>
  <c r="AC43" i="1"/>
  <c r="S42" i="1"/>
  <c r="I41" i="1"/>
  <c r="AC39" i="1"/>
  <c r="S37" i="1"/>
  <c r="I36" i="1"/>
  <c r="AC34" i="1"/>
  <c r="S33" i="1"/>
  <c r="I31" i="1"/>
  <c r="AC29" i="1"/>
  <c r="S28" i="1"/>
  <c r="I27" i="1"/>
  <c r="AC24" i="1"/>
  <c r="S23" i="1"/>
  <c r="I22" i="1"/>
  <c r="AC19" i="1"/>
  <c r="S18" i="1"/>
  <c r="I17" i="1"/>
  <c r="AC15" i="1"/>
  <c r="S13" i="1"/>
  <c r="I12" i="1"/>
  <c r="AC10" i="1"/>
  <c r="S9" i="1"/>
  <c r="I7" i="1"/>
  <c r="AC5" i="1"/>
  <c r="S4" i="1"/>
  <c r="I3" i="1"/>
  <c r="S48" i="1"/>
  <c r="S46" i="1"/>
  <c r="S43" i="1"/>
  <c r="I42" i="1"/>
  <c r="AC40" i="1"/>
  <c r="S39" i="1"/>
  <c r="I37" i="1"/>
  <c r="AC35" i="1"/>
  <c r="S34" i="1"/>
  <c r="I33" i="1"/>
  <c r="AC30" i="1"/>
  <c r="S29" i="1"/>
  <c r="I28" i="1"/>
  <c r="AD26" i="1"/>
  <c r="T26" i="1"/>
  <c r="J26" i="1"/>
  <c r="AC25" i="1"/>
  <c r="S24" i="1"/>
  <c r="I23" i="1"/>
  <c r="AC21" i="1"/>
  <c r="S19" i="1"/>
  <c r="I18" i="1"/>
  <c r="AC16" i="1"/>
  <c r="S15" i="1"/>
  <c r="I13" i="1"/>
  <c r="AC11" i="1"/>
  <c r="S10" i="1"/>
  <c r="I9" i="1"/>
  <c r="AC6" i="1"/>
  <c r="S5" i="1"/>
  <c r="I4" i="1"/>
  <c r="J20" i="1"/>
  <c r="AC47" i="1"/>
  <c r="AD20" i="1"/>
  <c r="J44" i="1"/>
  <c r="AD8" i="1"/>
  <c r="T20" i="1"/>
  <c r="J8" i="1"/>
  <c r="AC48" i="1"/>
  <c r="AC46" i="1"/>
  <c r="AD44" i="1"/>
  <c r="T32" i="1"/>
  <c r="AD32" i="1"/>
  <c r="T44" i="1"/>
  <c r="J32" i="1"/>
  <c r="T8" i="1"/>
</calcChain>
</file>

<file path=xl/sharedStrings.xml><?xml version="1.0" encoding="utf-8"?>
<sst xmlns="http://schemas.openxmlformats.org/spreadsheetml/2006/main" count="52" uniqueCount="20">
  <si>
    <t>第１表</t>
  </si>
  <si>
    <t>岐　阜　市　年　齢　別　人　口　統　計　表</t>
  </si>
  <si>
    <t>平成27年4月1日現在</t>
  </si>
  <si>
    <t>年齢</t>
  </si>
  <si>
    <t>男（人）</t>
  </si>
  <si>
    <t>女（人）</t>
  </si>
  <si>
    <t>合計（人）</t>
  </si>
  <si>
    <t>比率（％）</t>
  </si>
  <si>
    <t>小計</t>
  </si>
  <si>
    <t>114以上</t>
  </si>
  <si>
    <t>総合計</t>
  </si>
  <si>
    <t>100.00</t>
  </si>
  <si>
    <t>0～14歳</t>
  </si>
  <si>
    <t>15～64歳</t>
  </si>
  <si>
    <t>65歳以上</t>
  </si>
  <si>
    <t>平均年齢</t>
  </si>
  <si>
    <t>世帯</t>
  </si>
  <si>
    <t>世帯平均</t>
  </si>
  <si>
    <t>人</t>
  </si>
  <si>
    <t>「注」この表は、住民基本台帳に登録されたものを集計したもので、外国人住民も含まれています。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</si>
</sst>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gray125">
        <fgColor indexed="8"/>
      </patternFill>
    </fill>
  </fills>
  <borders count="2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  <xf numFmtId="0" fontId="4" fillId="0" borderId="0"/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2" borderId="0" xfId="0" applyFont="1" applyFill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centerContinuous" vertical="center"/>
    </xf>
    <xf numFmtId="0" fontId="2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2" fillId="0" borderId="5" xfId="0" applyFont="1" applyBorder="1" applyProtection="1">
      <alignment vertical="center"/>
    </xf>
    <xf numFmtId="37" fontId="2" fillId="2" borderId="6" xfId="0" applyNumberFormat="1" applyFont="1" applyFill="1" applyBorder="1" applyProtection="1">
      <alignment vertical="center"/>
    </xf>
    <xf numFmtId="37" fontId="2" fillId="2" borderId="0" xfId="0" applyNumberFormat="1" applyFont="1" applyFill="1" applyAlignment="1" applyProtection="1">
      <alignment vertical="center"/>
    </xf>
    <xf numFmtId="176" fontId="2" fillId="2" borderId="6" xfId="0" applyNumberFormat="1" applyFont="1" applyFill="1" applyBorder="1" applyProtection="1">
      <alignment vertical="center"/>
    </xf>
    <xf numFmtId="2" fontId="2" fillId="2" borderId="7" xfId="0" applyNumberFormat="1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37" fontId="2" fillId="2" borderId="0" xfId="0" applyNumberFormat="1" applyFont="1" applyFill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37" fontId="2" fillId="2" borderId="9" xfId="0" applyNumberFormat="1" applyFont="1" applyFill="1" applyBorder="1" applyAlignment="1" applyProtection="1">
      <alignment vertical="center"/>
    </xf>
    <xf numFmtId="37" fontId="2" fillId="2" borderId="10" xfId="0" applyNumberFormat="1" applyFont="1" applyFill="1" applyBorder="1" applyAlignment="1" applyProtection="1">
      <alignment vertical="center"/>
    </xf>
    <xf numFmtId="176" fontId="2" fillId="2" borderId="9" xfId="0" applyNumberFormat="1" applyFont="1" applyFill="1" applyBorder="1" applyProtection="1">
      <alignment vertical="center"/>
    </xf>
    <xf numFmtId="2" fontId="2" fillId="2" borderId="11" xfId="0" applyNumberFormat="1" applyFont="1" applyFill="1" applyBorder="1" applyAlignment="1" applyProtection="1">
      <alignment vertical="center"/>
    </xf>
    <xf numFmtId="37" fontId="2" fillId="2" borderId="9" xfId="0" applyNumberFormat="1" applyFont="1" applyFill="1" applyBorder="1" applyProtection="1">
      <alignment vertical="center"/>
    </xf>
    <xf numFmtId="0" fontId="2" fillId="0" borderId="12" xfId="0" applyFont="1" applyBorder="1" applyAlignment="1" applyProtection="1">
      <alignment horizontal="center" vertical="center"/>
    </xf>
    <xf numFmtId="37" fontId="2" fillId="0" borderId="13" xfId="0" applyNumberFormat="1" applyFont="1" applyBorder="1" applyAlignment="1" applyProtection="1">
      <alignment horizontal="centerContinuous" vertical="center"/>
    </xf>
    <xf numFmtId="37" fontId="2" fillId="0" borderId="14" xfId="0" applyNumberFormat="1" applyFont="1" applyBorder="1" applyAlignment="1" applyProtection="1">
      <alignment horizontal="centerContinuous" vertical="center"/>
    </xf>
    <xf numFmtId="0" fontId="2" fillId="0" borderId="13" xfId="0" applyNumberFormat="1" applyFont="1" applyBorder="1" applyAlignment="1" applyProtection="1">
      <alignment horizontal="centerContinuous" vertical="center"/>
    </xf>
    <xf numFmtId="2" fontId="2" fillId="0" borderId="15" xfId="0" applyNumberFormat="1" applyFont="1" applyBorder="1" applyAlignment="1" applyProtection="1">
      <alignment horizontal="centerContinuous" vertical="center"/>
    </xf>
    <xf numFmtId="37" fontId="2" fillId="0" borderId="0" xfId="0" applyNumberFormat="1" applyFont="1" applyProtection="1">
      <alignment vertical="center"/>
    </xf>
    <xf numFmtId="0" fontId="2" fillId="0" borderId="16" xfId="0" applyFont="1" applyBorder="1" applyAlignment="1" applyProtection="1">
      <alignment horizontal="center" vertical="center"/>
    </xf>
    <xf numFmtId="37" fontId="2" fillId="0" borderId="17" xfId="0" applyNumberFormat="1" applyFont="1" applyBorder="1" applyAlignment="1" applyProtection="1">
      <alignment horizontal="centerContinuous" vertical="center"/>
    </xf>
    <xf numFmtId="37" fontId="2" fillId="0" borderId="18" xfId="0" applyNumberFormat="1" applyFont="1" applyBorder="1" applyAlignment="1" applyProtection="1">
      <alignment horizontal="centerContinuous" vertical="center"/>
    </xf>
    <xf numFmtId="176" fontId="2" fillId="0" borderId="18" xfId="0" applyNumberFormat="1" applyFont="1" applyBorder="1" applyAlignment="1" applyProtection="1">
      <alignment horizontal="centerContinuous" vertical="center"/>
    </xf>
    <xf numFmtId="2" fontId="2" fillId="0" borderId="19" xfId="0" applyNumberFormat="1" applyFont="1" applyBorder="1" applyAlignment="1" applyProtection="1">
      <alignment horizontal="centerContinuous" vertical="center"/>
    </xf>
    <xf numFmtId="0" fontId="2" fillId="0" borderId="14" xfId="0" applyFont="1" applyBorder="1" applyAlignment="1" applyProtection="1">
      <alignment horizontal="centerContinuous" vertical="center"/>
    </xf>
    <xf numFmtId="0" fontId="2" fillId="0" borderId="20" xfId="0" applyFont="1" applyBorder="1" applyAlignment="1" applyProtection="1">
      <alignment horizontal="centerContinuous" vertical="center"/>
    </xf>
    <xf numFmtId="0" fontId="2" fillId="0" borderId="13" xfId="0" applyFont="1" applyBorder="1" applyAlignment="1" applyProtection="1">
      <alignment horizontal="centerContinuous" vertical="center"/>
    </xf>
    <xf numFmtId="176" fontId="2" fillId="0" borderId="13" xfId="0" applyNumberFormat="1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2" fillId="0" borderId="21" xfId="0" applyFont="1" applyBorder="1" applyAlignment="1" applyProtection="1">
      <alignment horizontal="center" vertical="center"/>
    </xf>
    <xf numFmtId="37" fontId="2" fillId="2" borderId="22" xfId="0" applyNumberFormat="1" applyFont="1" applyFill="1" applyBorder="1" applyProtection="1">
      <alignment vertical="center"/>
    </xf>
    <xf numFmtId="37" fontId="2" fillId="2" borderId="23" xfId="0" applyNumberFormat="1" applyFont="1" applyFill="1" applyBorder="1" applyAlignment="1" applyProtection="1">
      <alignment vertical="center"/>
    </xf>
    <xf numFmtId="176" fontId="2" fillId="2" borderId="22" xfId="0" applyNumberFormat="1" applyFont="1" applyFill="1" applyBorder="1" applyProtection="1">
      <alignment vertical="center"/>
    </xf>
    <xf numFmtId="2" fontId="2" fillId="2" borderId="24" xfId="0" applyNumberFormat="1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horizontal="centerContinuous" vertical="center"/>
    </xf>
    <xf numFmtId="37" fontId="2" fillId="0" borderId="23" xfId="0" applyNumberFormat="1" applyFont="1" applyFill="1" applyBorder="1" applyAlignment="1" applyProtection="1">
      <alignment horizontal="centerContinuous" vertical="center"/>
    </xf>
    <xf numFmtId="0" fontId="2" fillId="0" borderId="23" xfId="0" applyFont="1" applyFill="1" applyBorder="1" applyAlignment="1" applyProtection="1">
      <alignment horizontal="center" vertical="center"/>
    </xf>
    <xf numFmtId="2" fontId="2" fillId="0" borderId="23" xfId="0" applyNumberFormat="1" applyFont="1" applyFill="1" applyBorder="1" applyAlignment="1" applyProtection="1">
      <alignment horizontal="centerContinuous" vertical="center"/>
    </xf>
    <xf numFmtId="0" fontId="2" fillId="0" borderId="22" xfId="0" applyFont="1" applyBorder="1" applyAlignment="1" applyProtection="1">
      <alignment horizontal="centerContinuous" vertical="center"/>
    </xf>
    <xf numFmtId="0" fontId="2" fillId="0" borderId="23" xfId="0" applyFont="1" applyBorder="1" applyAlignment="1" applyProtection="1">
      <alignment horizontal="centerContinuous" vertical="center"/>
    </xf>
    <xf numFmtId="176" fontId="2" fillId="0" borderId="23" xfId="0" applyNumberFormat="1" applyFont="1" applyBorder="1" applyAlignment="1" applyProtection="1">
      <alignment horizontal="right" vertical="center"/>
    </xf>
    <xf numFmtId="0" fontId="2" fillId="0" borderId="24" xfId="0" applyFont="1" applyBorder="1" applyProtection="1">
      <alignment vertical="center"/>
    </xf>
    <xf numFmtId="2" fontId="2" fillId="2" borderId="0" xfId="0" applyNumberFormat="1" applyFont="1" applyFill="1" applyProtection="1">
      <alignment vertical="center"/>
    </xf>
    <xf numFmtId="37" fontId="2" fillId="2" borderId="0" xfId="0" applyNumberFormat="1" applyFont="1" applyFill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37" fontId="2" fillId="2" borderId="0" xfId="0" applyNumberFormat="1" applyFont="1" applyFill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4" borderId="0" xfId="0" applyFont="1" applyFill="1" applyProtection="1">
      <alignment vertical="center"/>
    </xf>
    <xf numFmtId="0" fontId="2" fillId="0" borderId="0" xfId="0" applyFont="1" applyAlignment="1">
      <alignment vertical="center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285750</xdr:colOff>
      <xdr:row>51</xdr:row>
      <xdr:rowOff>209550</xdr:rowOff>
    </xdr:from>
    <xdr:to>
      <xdr:col>22</xdr:col>
      <xdr:colOff>371475</xdr:colOff>
      <xdr:row>53</xdr:row>
      <xdr:rowOff>19050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5278100" y="14782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24180;&#24230;/&#20154;&#21475;&#32113;&#35336;/&#20154;&#21475;&#32113;&#35336;&#12471;&#12522;&#12540;&#12474;/4&#26376;/&#20154;&#21475;&#32113;&#35336;&#12471;&#12522;&#12540;&#12474;&#31532;102&#21495;(H26.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"/>
      <sheetName val="第２表"/>
      <sheetName val="第３表"/>
      <sheetName val="第４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AE104"/>
  <sheetViews>
    <sheetView tabSelected="1" defaultGridColor="0" colorId="22" zoomScale="87" zoomScaleNormal="87" workbookViewId="0">
      <selection activeCell="B1" sqref="B1"/>
    </sheetView>
  </sheetViews>
  <sheetFormatPr defaultColWidth="10.69921875" defaultRowHeight="17.25"/>
  <cols>
    <col min="1" max="1" width="10.69921875" style="5"/>
    <col min="2" max="2" width="6.69921875" style="5" customWidth="1"/>
    <col min="3" max="3" width="7.69921875" style="5" customWidth="1"/>
    <col min="4" max="4" width="7.69921875" style="59" customWidth="1"/>
    <col min="5" max="8" width="7.69921875" style="5" customWidth="1"/>
    <col min="9" max="9" width="6.69921875" style="5" customWidth="1"/>
    <col min="10" max="10" width="5.69921875" style="5" customWidth="1"/>
    <col min="11" max="11" width="3.69921875" style="5" customWidth="1"/>
    <col min="12" max="12" width="6.69921875" style="5" customWidth="1"/>
    <col min="13" max="18" width="7.69921875" style="5" customWidth="1"/>
    <col min="19" max="19" width="6.69921875" style="5" customWidth="1"/>
    <col min="20" max="20" width="5.69921875" style="5" customWidth="1"/>
    <col min="21" max="21" width="3.69921875" style="5" customWidth="1"/>
    <col min="22" max="22" width="8.69921875" style="5" customWidth="1"/>
    <col min="23" max="28" width="7.69921875" style="5" customWidth="1"/>
    <col min="29" max="29" width="6.69921875" style="5" customWidth="1"/>
    <col min="30" max="30" width="5.69921875" style="5" customWidth="1"/>
    <col min="31" max="16384" width="10.69921875" style="5"/>
  </cols>
  <sheetData>
    <row r="1" spans="1:31" ht="22.5" customHeight="1" thickBot="1">
      <c r="A1" s="1"/>
      <c r="B1" s="1" t="s">
        <v>0</v>
      </c>
      <c r="C1" s="2"/>
      <c r="D1" s="3" t="s">
        <v>1</v>
      </c>
      <c r="E1" s="2"/>
      <c r="F1" s="2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1"/>
      <c r="V1" s="1"/>
      <c r="W1" s="1"/>
      <c r="X1" s="4"/>
      <c r="Y1" s="4"/>
      <c r="Z1" s="4"/>
      <c r="AA1" s="4" t="s">
        <v>2</v>
      </c>
      <c r="AB1" s="4"/>
      <c r="AC1" s="4"/>
      <c r="AD1" s="4"/>
      <c r="AE1" s="1"/>
    </row>
    <row r="2" spans="1:31" ht="22.5" customHeight="1">
      <c r="A2" s="1"/>
      <c r="B2" s="6" t="s">
        <v>3</v>
      </c>
      <c r="C2" s="7" t="s">
        <v>4</v>
      </c>
      <c r="D2" s="8"/>
      <c r="E2" s="7" t="s">
        <v>5</v>
      </c>
      <c r="F2" s="8"/>
      <c r="G2" s="7" t="s">
        <v>6</v>
      </c>
      <c r="H2" s="8"/>
      <c r="I2" s="7" t="s">
        <v>7</v>
      </c>
      <c r="J2" s="9"/>
      <c r="K2" s="2"/>
      <c r="L2" s="6" t="s">
        <v>3</v>
      </c>
      <c r="M2" s="7" t="s">
        <v>4</v>
      </c>
      <c r="N2" s="8"/>
      <c r="O2" s="7" t="s">
        <v>5</v>
      </c>
      <c r="P2" s="8"/>
      <c r="Q2" s="7" t="s">
        <v>6</v>
      </c>
      <c r="R2" s="8"/>
      <c r="S2" s="7" t="s">
        <v>7</v>
      </c>
      <c r="T2" s="9"/>
      <c r="U2" s="1"/>
      <c r="V2" s="6" t="s">
        <v>3</v>
      </c>
      <c r="W2" s="7" t="s">
        <v>4</v>
      </c>
      <c r="X2" s="8"/>
      <c r="Y2" s="7" t="s">
        <v>5</v>
      </c>
      <c r="Z2" s="8"/>
      <c r="AA2" s="7" t="s">
        <v>6</v>
      </c>
      <c r="AB2" s="8"/>
      <c r="AC2" s="7" t="s">
        <v>7</v>
      </c>
      <c r="AD2" s="9"/>
      <c r="AE2" s="1"/>
    </row>
    <row r="3" spans="1:31" ht="22.5" customHeight="1">
      <c r="A3" s="1"/>
      <c r="B3" s="10">
        <v>0</v>
      </c>
      <c r="C3" s="11">
        <v>1567</v>
      </c>
      <c r="D3" s="12"/>
      <c r="E3" s="11">
        <v>1501</v>
      </c>
      <c r="F3" s="12"/>
      <c r="G3" s="11">
        <v>3068</v>
      </c>
      <c r="H3" s="12"/>
      <c r="I3" s="13">
        <f>G3/$AA$45*100</f>
        <v>0.74037964969520875</v>
      </c>
      <c r="J3" s="14"/>
      <c r="K3" s="2"/>
      <c r="L3" s="10">
        <v>40</v>
      </c>
      <c r="M3" s="11">
        <v>3139</v>
      </c>
      <c r="N3" s="12"/>
      <c r="O3" s="11">
        <v>3242</v>
      </c>
      <c r="P3" s="12"/>
      <c r="Q3" s="11">
        <v>6381</v>
      </c>
      <c r="R3" s="12"/>
      <c r="S3" s="13">
        <f>Q3/$AA$45*100</f>
        <v>1.5398834891476947</v>
      </c>
      <c r="T3" s="14"/>
      <c r="U3" s="1"/>
      <c r="V3" s="10">
        <v>80</v>
      </c>
      <c r="W3" s="11">
        <v>1600</v>
      </c>
      <c r="X3" s="12"/>
      <c r="Y3" s="11">
        <v>2283</v>
      </c>
      <c r="Z3" s="12"/>
      <c r="AA3" s="11">
        <v>3883</v>
      </c>
      <c r="AB3" s="12"/>
      <c r="AC3" s="13">
        <f>AA3/$AA$45*100</f>
        <v>0.93705807684696729</v>
      </c>
      <c r="AD3" s="14"/>
      <c r="AE3" s="1"/>
    </row>
    <row r="4" spans="1:31" ht="22.5" customHeight="1">
      <c r="A4" s="1"/>
      <c r="B4" s="10">
        <v>1</v>
      </c>
      <c r="C4" s="11">
        <v>1696</v>
      </c>
      <c r="D4" s="12"/>
      <c r="E4" s="11">
        <v>1596</v>
      </c>
      <c r="F4" s="12"/>
      <c r="G4" s="11">
        <v>3292</v>
      </c>
      <c r="H4" s="12"/>
      <c r="I4" s="13">
        <f>G4/$AA$45*100</f>
        <v>0.794436051759005</v>
      </c>
      <c r="J4" s="14"/>
      <c r="K4" s="15"/>
      <c r="L4" s="10">
        <v>41</v>
      </c>
      <c r="M4" s="11">
        <v>3217</v>
      </c>
      <c r="N4" s="12"/>
      <c r="O4" s="11">
        <v>3346</v>
      </c>
      <c r="P4" s="12"/>
      <c r="Q4" s="11">
        <v>6563</v>
      </c>
      <c r="R4" s="12"/>
      <c r="S4" s="13">
        <f>Q4/$AA$45*100</f>
        <v>1.5838043158245292</v>
      </c>
      <c r="T4" s="14"/>
      <c r="U4" s="1"/>
      <c r="V4" s="10">
        <v>81</v>
      </c>
      <c r="W4" s="11">
        <v>1399</v>
      </c>
      <c r="X4" s="12"/>
      <c r="Y4" s="11">
        <v>2072</v>
      </c>
      <c r="Z4" s="12"/>
      <c r="AA4" s="11">
        <v>3471</v>
      </c>
      <c r="AB4" s="12"/>
      <c r="AC4" s="13">
        <f>AA4/$AA$45*100</f>
        <v>0.83763290876534213</v>
      </c>
      <c r="AD4" s="14"/>
      <c r="AE4" s="1"/>
    </row>
    <row r="5" spans="1:31" ht="22.5" customHeight="1">
      <c r="A5" s="1"/>
      <c r="B5" s="10">
        <v>2</v>
      </c>
      <c r="C5" s="11">
        <v>1698</v>
      </c>
      <c r="D5" s="12"/>
      <c r="E5" s="11">
        <v>1676</v>
      </c>
      <c r="F5" s="12"/>
      <c r="G5" s="11">
        <v>3374</v>
      </c>
      <c r="H5" s="12"/>
      <c r="I5" s="13">
        <f>G5/$AA$45*100</f>
        <v>0.81422455608593047</v>
      </c>
      <c r="J5" s="14"/>
      <c r="K5" s="16"/>
      <c r="L5" s="10">
        <v>42</v>
      </c>
      <c r="M5" s="11">
        <v>3283</v>
      </c>
      <c r="N5" s="12"/>
      <c r="O5" s="11">
        <v>3368</v>
      </c>
      <c r="P5" s="12"/>
      <c r="Q5" s="11">
        <v>6651</v>
      </c>
      <c r="R5" s="12"/>
      <c r="S5" s="13">
        <f>Q5/$AA$45*100</f>
        <v>1.6050407594924492</v>
      </c>
      <c r="T5" s="14"/>
      <c r="U5" s="1"/>
      <c r="V5" s="10">
        <v>82</v>
      </c>
      <c r="W5" s="11">
        <v>1429</v>
      </c>
      <c r="X5" s="12"/>
      <c r="Y5" s="11">
        <v>2117</v>
      </c>
      <c r="Z5" s="12"/>
      <c r="AA5" s="11">
        <v>3546</v>
      </c>
      <c r="AB5" s="12"/>
      <c r="AC5" s="13">
        <f>AA5/$AA$45*100</f>
        <v>0.85573215052777396</v>
      </c>
      <c r="AD5" s="14"/>
      <c r="AE5" s="1"/>
    </row>
    <row r="6" spans="1:31" ht="22.5" customHeight="1">
      <c r="A6" s="1"/>
      <c r="B6" s="10">
        <v>3</v>
      </c>
      <c r="C6" s="11">
        <v>1742</v>
      </c>
      <c r="D6" s="12"/>
      <c r="E6" s="11">
        <v>1613</v>
      </c>
      <c r="F6" s="12"/>
      <c r="G6" s="11">
        <v>3355</v>
      </c>
      <c r="H6" s="12"/>
      <c r="I6" s="13">
        <f>G6/$AA$45*100</f>
        <v>0.80963941483944768</v>
      </c>
      <c r="J6" s="14"/>
      <c r="K6" s="16"/>
      <c r="L6" s="10">
        <v>43</v>
      </c>
      <c r="M6" s="11">
        <v>3298</v>
      </c>
      <c r="N6" s="12"/>
      <c r="O6" s="11">
        <v>3347</v>
      </c>
      <c r="P6" s="12"/>
      <c r="Q6" s="11">
        <v>6645</v>
      </c>
      <c r="R6" s="12"/>
      <c r="S6" s="13">
        <f>Q6/$AA$45*100</f>
        <v>1.6035928201514547</v>
      </c>
      <c r="T6" s="14"/>
      <c r="U6" s="1"/>
      <c r="V6" s="10">
        <v>83</v>
      </c>
      <c r="W6" s="11">
        <v>1194</v>
      </c>
      <c r="X6" s="12"/>
      <c r="Y6" s="11">
        <v>1794</v>
      </c>
      <c r="Z6" s="12"/>
      <c r="AA6" s="11">
        <v>2988</v>
      </c>
      <c r="AB6" s="12"/>
      <c r="AC6" s="13">
        <f>AA6/$AA$45*100</f>
        <v>0.72107379181528153</v>
      </c>
      <c r="AD6" s="14"/>
      <c r="AE6" s="1"/>
    </row>
    <row r="7" spans="1:31" ht="22.5" customHeight="1">
      <c r="A7" s="1"/>
      <c r="B7" s="10">
        <v>4</v>
      </c>
      <c r="C7" s="11">
        <v>1809</v>
      </c>
      <c r="D7" s="12"/>
      <c r="E7" s="11">
        <v>1731</v>
      </c>
      <c r="F7" s="12"/>
      <c r="G7" s="11">
        <v>3540</v>
      </c>
      <c r="H7" s="12"/>
      <c r="I7" s="13">
        <f>G7/$AA$45*100</f>
        <v>0.85428421118677933</v>
      </c>
      <c r="J7" s="14"/>
      <c r="K7" s="16"/>
      <c r="L7" s="10">
        <v>44</v>
      </c>
      <c r="M7" s="11">
        <v>3199</v>
      </c>
      <c r="N7" s="12"/>
      <c r="O7" s="11">
        <v>3256</v>
      </c>
      <c r="P7" s="12"/>
      <c r="Q7" s="11">
        <v>6455</v>
      </c>
      <c r="R7" s="12"/>
      <c r="S7" s="13">
        <f>Q7/$AA$45*100</f>
        <v>1.5577414076866274</v>
      </c>
      <c r="T7" s="14"/>
      <c r="U7" s="1"/>
      <c r="V7" s="10">
        <v>84</v>
      </c>
      <c r="W7" s="11">
        <v>1066</v>
      </c>
      <c r="X7" s="12"/>
      <c r="Y7" s="11">
        <v>1680</v>
      </c>
      <c r="Z7" s="12"/>
      <c r="AA7" s="11">
        <v>2746</v>
      </c>
      <c r="AB7" s="12"/>
      <c r="AC7" s="13">
        <f>AA7/$AA$45*100</f>
        <v>0.66267357172850172</v>
      </c>
      <c r="AD7" s="14"/>
      <c r="AE7" s="1"/>
    </row>
    <row r="8" spans="1:31" ht="22.5" customHeight="1">
      <c r="A8" s="1"/>
      <c r="B8" s="17" t="s">
        <v>8</v>
      </c>
      <c r="C8" s="18"/>
      <c r="D8" s="19">
        <f>SUM(C3:C7)</f>
        <v>8512</v>
      </c>
      <c r="E8" s="18"/>
      <c r="F8" s="19">
        <f>SUM(E3:E7)</f>
        <v>8117</v>
      </c>
      <c r="G8" s="18"/>
      <c r="H8" s="19">
        <f>SUM(G3:G7)</f>
        <v>16629</v>
      </c>
      <c r="I8" s="20"/>
      <c r="J8" s="21">
        <f>H8/$AA$45*100</f>
        <v>4.0129638835663712</v>
      </c>
      <c r="K8" s="16"/>
      <c r="L8" s="17" t="s">
        <v>8</v>
      </c>
      <c r="M8" s="22"/>
      <c r="N8" s="19">
        <f>SUM(M3:M7)</f>
        <v>16136</v>
      </c>
      <c r="O8" s="22"/>
      <c r="P8" s="19">
        <f>SUM(O3:O7)</f>
        <v>16559</v>
      </c>
      <c r="Q8" s="22"/>
      <c r="R8" s="19">
        <f>SUM(Q3:Q7)</f>
        <v>32695</v>
      </c>
      <c r="S8" s="20"/>
      <c r="T8" s="21">
        <f>R8/$AA$45*100</f>
        <v>7.8900627923027544</v>
      </c>
      <c r="U8" s="1"/>
      <c r="V8" s="17" t="s">
        <v>8</v>
      </c>
      <c r="W8" s="22"/>
      <c r="X8" s="19">
        <f>SUM(W3:W7)</f>
        <v>6688</v>
      </c>
      <c r="Y8" s="22"/>
      <c r="Z8" s="19">
        <f>SUM(Y3:Y7)</f>
        <v>9946</v>
      </c>
      <c r="AA8" s="22"/>
      <c r="AB8" s="19">
        <f>SUM(AA3:AA7)</f>
        <v>16634</v>
      </c>
      <c r="AC8" s="20"/>
      <c r="AD8" s="21">
        <f>AB8/$AA$45*100</f>
        <v>4.0141704996838667</v>
      </c>
      <c r="AE8" s="1"/>
    </row>
    <row r="9" spans="1:31" ht="22.5" customHeight="1">
      <c r="A9" s="1"/>
      <c r="B9" s="10">
        <v>5</v>
      </c>
      <c r="C9" s="11">
        <v>1794</v>
      </c>
      <c r="D9" s="12"/>
      <c r="E9" s="11">
        <v>1696</v>
      </c>
      <c r="F9" s="12"/>
      <c r="G9" s="11">
        <v>3490</v>
      </c>
      <c r="H9" s="12"/>
      <c r="I9" s="13">
        <f>G9/$AA$45*100</f>
        <v>0.84221805001182481</v>
      </c>
      <c r="J9" s="14"/>
      <c r="K9" s="16"/>
      <c r="L9" s="10">
        <v>45</v>
      </c>
      <c r="M9" s="11">
        <v>3046</v>
      </c>
      <c r="N9" s="12"/>
      <c r="O9" s="11">
        <v>3167</v>
      </c>
      <c r="P9" s="12"/>
      <c r="Q9" s="11">
        <v>6213</v>
      </c>
      <c r="R9" s="12"/>
      <c r="S9" s="13">
        <f>Q9/$AA$45*100</f>
        <v>1.4993411875998475</v>
      </c>
      <c r="T9" s="14"/>
      <c r="U9" s="1"/>
      <c r="V9" s="10">
        <v>85</v>
      </c>
      <c r="W9" s="11">
        <v>940</v>
      </c>
      <c r="X9" s="12"/>
      <c r="Y9" s="11">
        <v>1561</v>
      </c>
      <c r="Z9" s="12"/>
      <c r="AA9" s="11">
        <v>2501</v>
      </c>
      <c r="AB9" s="12"/>
      <c r="AC9" s="13">
        <f>AA9/$AA$45*100</f>
        <v>0.60354938197122465</v>
      </c>
      <c r="AD9" s="14"/>
      <c r="AE9" s="1"/>
    </row>
    <row r="10" spans="1:31" ht="22.5" customHeight="1">
      <c r="A10" s="1"/>
      <c r="B10" s="10">
        <v>6</v>
      </c>
      <c r="C10" s="11">
        <v>1831</v>
      </c>
      <c r="D10" s="12"/>
      <c r="E10" s="11">
        <v>1840</v>
      </c>
      <c r="F10" s="12"/>
      <c r="G10" s="11">
        <v>3671</v>
      </c>
      <c r="H10" s="12"/>
      <c r="I10" s="13">
        <f>G10/$AA$45*100</f>
        <v>0.88589755346516019</v>
      </c>
      <c r="J10" s="14"/>
      <c r="K10" s="16"/>
      <c r="L10" s="10">
        <v>46</v>
      </c>
      <c r="M10" s="11">
        <v>3057</v>
      </c>
      <c r="N10" s="12"/>
      <c r="O10" s="11">
        <v>3198</v>
      </c>
      <c r="P10" s="12"/>
      <c r="Q10" s="11">
        <v>6255</v>
      </c>
      <c r="R10" s="12"/>
      <c r="S10" s="13">
        <f>Q10/$AA$45*100</f>
        <v>1.5094767629868091</v>
      </c>
      <c r="T10" s="14"/>
      <c r="U10" s="1"/>
      <c r="V10" s="10">
        <v>86</v>
      </c>
      <c r="W10" s="11">
        <v>774</v>
      </c>
      <c r="X10" s="12"/>
      <c r="Y10" s="11">
        <v>1412</v>
      </c>
      <c r="Z10" s="12"/>
      <c r="AA10" s="11">
        <v>2186</v>
      </c>
      <c r="AB10" s="12"/>
      <c r="AC10" s="13">
        <f>AA10/$AA$45*100</f>
        <v>0.52753256656901126</v>
      </c>
      <c r="AD10" s="14"/>
      <c r="AE10" s="1"/>
    </row>
    <row r="11" spans="1:31" ht="22.5" customHeight="1">
      <c r="A11" s="1"/>
      <c r="B11" s="10">
        <v>7</v>
      </c>
      <c r="C11" s="11">
        <v>1818</v>
      </c>
      <c r="D11" s="12"/>
      <c r="E11" s="11">
        <v>1702</v>
      </c>
      <c r="F11" s="12"/>
      <c r="G11" s="11">
        <v>3520</v>
      </c>
      <c r="H11" s="12"/>
      <c r="I11" s="13">
        <f>G11/$AA$45*100</f>
        <v>0.84945774671679763</v>
      </c>
      <c r="J11" s="14"/>
      <c r="K11" s="16"/>
      <c r="L11" s="10">
        <v>47</v>
      </c>
      <c r="M11" s="11">
        <v>3004</v>
      </c>
      <c r="N11" s="12"/>
      <c r="O11" s="11">
        <v>3106</v>
      </c>
      <c r="P11" s="12"/>
      <c r="Q11" s="11">
        <v>6110</v>
      </c>
      <c r="R11" s="12"/>
      <c r="S11" s="13">
        <f>Q11/$AA$45*100</f>
        <v>1.4744848955794412</v>
      </c>
      <c r="T11" s="14"/>
      <c r="U11" s="1"/>
      <c r="V11" s="10">
        <v>87</v>
      </c>
      <c r="W11" s="11">
        <v>626</v>
      </c>
      <c r="X11" s="12"/>
      <c r="Y11" s="11">
        <v>1242</v>
      </c>
      <c r="Z11" s="12"/>
      <c r="AA11" s="11">
        <v>1868</v>
      </c>
      <c r="AB11" s="12"/>
      <c r="AC11" s="13">
        <f>AA11/$AA$45*100</f>
        <v>0.4507917814963005</v>
      </c>
      <c r="AD11" s="14"/>
      <c r="AE11" s="1"/>
    </row>
    <row r="12" spans="1:31" ht="22.5" customHeight="1">
      <c r="A12" s="1"/>
      <c r="B12" s="10">
        <v>8</v>
      </c>
      <c r="C12" s="11">
        <v>1878</v>
      </c>
      <c r="D12" s="12"/>
      <c r="E12" s="11">
        <v>1753</v>
      </c>
      <c r="F12" s="12"/>
      <c r="G12" s="11">
        <v>3631</v>
      </c>
      <c r="H12" s="12"/>
      <c r="I12" s="13">
        <f>G12/$AA$45*100</f>
        <v>0.87624462452519669</v>
      </c>
      <c r="J12" s="14"/>
      <c r="K12" s="16"/>
      <c r="L12" s="10">
        <v>48</v>
      </c>
      <c r="M12" s="11">
        <v>2421</v>
      </c>
      <c r="N12" s="12"/>
      <c r="O12" s="11">
        <v>2553</v>
      </c>
      <c r="P12" s="12"/>
      <c r="Q12" s="11">
        <v>4974</v>
      </c>
      <c r="R12" s="12"/>
      <c r="S12" s="13">
        <f>Q12/$AA$45*100</f>
        <v>1.2003417136844747</v>
      </c>
      <c r="T12" s="14"/>
      <c r="U12" s="1"/>
      <c r="V12" s="10">
        <v>88</v>
      </c>
      <c r="W12" s="11">
        <v>551</v>
      </c>
      <c r="X12" s="12"/>
      <c r="Y12" s="11">
        <v>1081</v>
      </c>
      <c r="Z12" s="12"/>
      <c r="AA12" s="11">
        <v>1632</v>
      </c>
      <c r="AB12" s="12"/>
      <c r="AC12" s="13">
        <f>AA12/$AA$45*100</f>
        <v>0.39383950075051527</v>
      </c>
      <c r="AD12" s="14"/>
      <c r="AE12" s="1"/>
    </row>
    <row r="13" spans="1:31" ht="22.5" customHeight="1">
      <c r="A13" s="1"/>
      <c r="B13" s="10">
        <v>9</v>
      </c>
      <c r="C13" s="11">
        <v>1804</v>
      </c>
      <c r="D13" s="12"/>
      <c r="E13" s="11">
        <v>1805</v>
      </c>
      <c r="F13" s="12"/>
      <c r="G13" s="11">
        <v>3609</v>
      </c>
      <c r="H13" s="12"/>
      <c r="I13" s="13">
        <f>G13/$AA$45*100</f>
        <v>0.87093551360821664</v>
      </c>
      <c r="J13" s="14"/>
      <c r="K13" s="16"/>
      <c r="L13" s="10">
        <v>49</v>
      </c>
      <c r="M13" s="11">
        <v>2694</v>
      </c>
      <c r="N13" s="12"/>
      <c r="O13" s="11">
        <v>2820</v>
      </c>
      <c r="P13" s="12"/>
      <c r="Q13" s="11">
        <v>5514</v>
      </c>
      <c r="R13" s="12"/>
      <c r="S13" s="13">
        <f>Q13/$AA$45*100</f>
        <v>1.3306562543739833</v>
      </c>
      <c r="T13" s="14"/>
      <c r="U13" s="1"/>
      <c r="V13" s="10">
        <v>89</v>
      </c>
      <c r="W13" s="11">
        <v>433</v>
      </c>
      <c r="X13" s="12"/>
      <c r="Y13" s="11">
        <v>997</v>
      </c>
      <c r="Z13" s="12"/>
      <c r="AA13" s="11">
        <v>1430</v>
      </c>
      <c r="AB13" s="12"/>
      <c r="AC13" s="13">
        <f>AA13/$AA$45*100</f>
        <v>0.34509220960369902</v>
      </c>
      <c r="AD13" s="14"/>
      <c r="AE13" s="1"/>
    </row>
    <row r="14" spans="1:31" ht="22.5" customHeight="1">
      <c r="A14" s="1"/>
      <c r="B14" s="17" t="s">
        <v>8</v>
      </c>
      <c r="C14" s="22"/>
      <c r="D14" s="19">
        <f>SUM(C9:C13)</f>
        <v>9125</v>
      </c>
      <c r="E14" s="22"/>
      <c r="F14" s="19">
        <f>SUM(E9:E13)</f>
        <v>8796</v>
      </c>
      <c r="G14" s="22"/>
      <c r="H14" s="19">
        <f>SUM(G9:G13)</f>
        <v>17921</v>
      </c>
      <c r="I14" s="20"/>
      <c r="J14" s="21">
        <f>H14/$AA$45*100</f>
        <v>4.3247534883271959</v>
      </c>
      <c r="K14" s="16"/>
      <c r="L14" s="17" t="s">
        <v>8</v>
      </c>
      <c r="M14" s="22"/>
      <c r="N14" s="19">
        <f>SUM(M9:M13)</f>
        <v>14222</v>
      </c>
      <c r="O14" s="22"/>
      <c r="P14" s="19">
        <f>SUM(O9:O13)</f>
        <v>14844</v>
      </c>
      <c r="Q14" s="22"/>
      <c r="R14" s="19">
        <f>SUM(Q9:Q13)</f>
        <v>29066</v>
      </c>
      <c r="S14" s="20"/>
      <c r="T14" s="21">
        <f>R14/$AA$45*100</f>
        <v>7.0143008142245558</v>
      </c>
      <c r="U14" s="1"/>
      <c r="V14" s="17" t="s">
        <v>8</v>
      </c>
      <c r="W14" s="22"/>
      <c r="X14" s="19">
        <f>SUM(W9:W13)</f>
        <v>3324</v>
      </c>
      <c r="Y14" s="22"/>
      <c r="Z14" s="19">
        <f>SUM(Y9:Y13)</f>
        <v>6293</v>
      </c>
      <c r="AA14" s="22"/>
      <c r="AB14" s="19">
        <f>SUM(AA9:AA13)</f>
        <v>9617</v>
      </c>
      <c r="AC14" s="20"/>
      <c r="AD14" s="21">
        <f>AB14/$AA$45*100</f>
        <v>2.3208054403907505</v>
      </c>
      <c r="AE14" s="1"/>
    </row>
    <row r="15" spans="1:31" ht="22.5" customHeight="1">
      <c r="A15" s="1"/>
      <c r="B15" s="10">
        <v>10</v>
      </c>
      <c r="C15" s="11">
        <v>1901</v>
      </c>
      <c r="D15" s="12"/>
      <c r="E15" s="11">
        <v>1748</v>
      </c>
      <c r="F15" s="12"/>
      <c r="G15" s="11">
        <v>3649</v>
      </c>
      <c r="H15" s="12"/>
      <c r="I15" s="13">
        <f>G15/$AA$45*100</f>
        <v>0.88058844254818025</v>
      </c>
      <c r="J15" s="14"/>
      <c r="K15" s="16"/>
      <c r="L15" s="10">
        <v>50</v>
      </c>
      <c r="M15" s="11">
        <v>2848</v>
      </c>
      <c r="N15" s="12"/>
      <c r="O15" s="11">
        <v>2876</v>
      </c>
      <c r="P15" s="12"/>
      <c r="Q15" s="11">
        <v>5724</v>
      </c>
      <c r="R15" s="12"/>
      <c r="S15" s="13">
        <f>Q15/$AA$45*100</f>
        <v>1.3813341313087923</v>
      </c>
      <c r="T15" s="14"/>
      <c r="U15" s="1"/>
      <c r="V15" s="10">
        <v>90</v>
      </c>
      <c r="W15" s="11">
        <v>359</v>
      </c>
      <c r="X15" s="12"/>
      <c r="Y15" s="11">
        <v>821</v>
      </c>
      <c r="Z15" s="12"/>
      <c r="AA15" s="11">
        <v>1180</v>
      </c>
      <c r="AB15" s="12"/>
      <c r="AC15" s="13">
        <f>AA15/$AA$45*100</f>
        <v>0.28476140372892644</v>
      </c>
      <c r="AD15" s="14"/>
      <c r="AE15" s="1"/>
    </row>
    <row r="16" spans="1:31" ht="22.5" customHeight="1">
      <c r="A16" s="1"/>
      <c r="B16" s="10">
        <v>11</v>
      </c>
      <c r="C16" s="11">
        <v>1935</v>
      </c>
      <c r="D16" s="12"/>
      <c r="E16" s="11">
        <v>1911</v>
      </c>
      <c r="F16" s="12"/>
      <c r="G16" s="11">
        <v>3846</v>
      </c>
      <c r="H16" s="12"/>
      <c r="I16" s="13">
        <f>G16/$AA$45*100</f>
        <v>0.92812911757750094</v>
      </c>
      <c r="J16" s="14"/>
      <c r="K16" s="16"/>
      <c r="L16" s="10">
        <v>51</v>
      </c>
      <c r="M16" s="11">
        <v>2617</v>
      </c>
      <c r="N16" s="12"/>
      <c r="O16" s="11">
        <v>2733</v>
      </c>
      <c r="P16" s="12"/>
      <c r="Q16" s="11">
        <v>5350</v>
      </c>
      <c r="R16" s="12"/>
      <c r="S16" s="13">
        <f>Q16/$AA$45*100</f>
        <v>1.2910792457201326</v>
      </c>
      <c r="T16" s="14"/>
      <c r="U16" s="1"/>
      <c r="V16" s="10">
        <v>91</v>
      </c>
      <c r="W16" s="11">
        <v>240</v>
      </c>
      <c r="X16" s="12"/>
      <c r="Y16" s="11">
        <v>692</v>
      </c>
      <c r="Z16" s="12"/>
      <c r="AA16" s="11">
        <v>932</v>
      </c>
      <c r="AB16" s="12"/>
      <c r="AC16" s="13">
        <f>AA16/$AA$45*100</f>
        <v>0.22491324430115206</v>
      </c>
      <c r="AD16" s="14"/>
      <c r="AE16" s="1"/>
    </row>
    <row r="17" spans="1:31" ht="22.5" customHeight="1">
      <c r="A17" s="1"/>
      <c r="B17" s="10">
        <v>12</v>
      </c>
      <c r="C17" s="11">
        <v>2029</v>
      </c>
      <c r="D17" s="12"/>
      <c r="E17" s="11">
        <v>1947</v>
      </c>
      <c r="F17" s="12"/>
      <c r="G17" s="11">
        <v>3976</v>
      </c>
      <c r="H17" s="12"/>
      <c r="I17" s="13">
        <f>G17/$AA$45*100</f>
        <v>0.95950113663238257</v>
      </c>
      <c r="J17" s="14"/>
      <c r="K17" s="16"/>
      <c r="L17" s="10">
        <v>52</v>
      </c>
      <c r="M17" s="11">
        <v>2451</v>
      </c>
      <c r="N17" s="12"/>
      <c r="O17" s="11">
        <v>2621</v>
      </c>
      <c r="P17" s="12"/>
      <c r="Q17" s="11">
        <v>5072</v>
      </c>
      <c r="R17" s="12"/>
      <c r="S17" s="13">
        <f>Q17/$AA$45*100</f>
        <v>1.2239913895873855</v>
      </c>
      <c r="T17" s="14"/>
      <c r="U17" s="1"/>
      <c r="V17" s="10">
        <v>92</v>
      </c>
      <c r="W17" s="11">
        <v>169</v>
      </c>
      <c r="X17" s="12"/>
      <c r="Y17" s="11">
        <v>558</v>
      </c>
      <c r="Z17" s="12"/>
      <c r="AA17" s="11">
        <v>727</v>
      </c>
      <c r="AB17" s="12"/>
      <c r="AC17" s="13">
        <f>AA17/$AA$45*100</f>
        <v>0.17544198348383858</v>
      </c>
      <c r="AD17" s="14"/>
      <c r="AE17" s="1"/>
    </row>
    <row r="18" spans="1:31" ht="22.5" customHeight="1">
      <c r="A18" s="1"/>
      <c r="B18" s="10">
        <v>13</v>
      </c>
      <c r="C18" s="11">
        <v>2016</v>
      </c>
      <c r="D18" s="12"/>
      <c r="E18" s="11">
        <v>1960</v>
      </c>
      <c r="F18" s="12"/>
      <c r="G18" s="11">
        <v>3976</v>
      </c>
      <c r="H18" s="12"/>
      <c r="I18" s="13">
        <f>G18/$AA$45*100</f>
        <v>0.95950113663238257</v>
      </c>
      <c r="J18" s="14"/>
      <c r="K18" s="16"/>
      <c r="L18" s="10">
        <v>53</v>
      </c>
      <c r="M18" s="11">
        <v>2478</v>
      </c>
      <c r="N18" s="12"/>
      <c r="O18" s="11">
        <v>2509</v>
      </c>
      <c r="P18" s="12"/>
      <c r="Q18" s="11">
        <v>4987</v>
      </c>
      <c r="R18" s="12"/>
      <c r="S18" s="13">
        <f>Q18/$AA$45*100</f>
        <v>1.2034789155899628</v>
      </c>
      <c r="T18" s="14"/>
      <c r="U18" s="1"/>
      <c r="V18" s="10">
        <v>93</v>
      </c>
      <c r="W18" s="11">
        <v>133</v>
      </c>
      <c r="X18" s="12"/>
      <c r="Y18" s="11">
        <v>466</v>
      </c>
      <c r="Z18" s="12"/>
      <c r="AA18" s="11">
        <v>599</v>
      </c>
      <c r="AB18" s="12"/>
      <c r="AC18" s="13">
        <f>AA18/$AA$45*100</f>
        <v>0.14455261087595503</v>
      </c>
      <c r="AD18" s="14"/>
      <c r="AE18" s="1"/>
    </row>
    <row r="19" spans="1:31" ht="22.5" customHeight="1">
      <c r="A19" s="1"/>
      <c r="B19" s="10">
        <v>14</v>
      </c>
      <c r="C19" s="11">
        <v>2103</v>
      </c>
      <c r="D19" s="12"/>
      <c r="E19" s="11">
        <v>1969</v>
      </c>
      <c r="F19" s="12"/>
      <c r="G19" s="11">
        <v>4072</v>
      </c>
      <c r="H19" s="12"/>
      <c r="I19" s="13">
        <f>G19/$AA$45*100</f>
        <v>0.98266816608829533</v>
      </c>
      <c r="J19" s="14"/>
      <c r="K19" s="16"/>
      <c r="L19" s="10">
        <v>54</v>
      </c>
      <c r="M19" s="11">
        <v>2365</v>
      </c>
      <c r="N19" s="12"/>
      <c r="O19" s="11">
        <v>2519</v>
      </c>
      <c r="P19" s="12"/>
      <c r="Q19" s="11">
        <v>4884</v>
      </c>
      <c r="R19" s="12"/>
      <c r="S19" s="13">
        <f>Q19/$AA$45*100</f>
        <v>1.1786226235695565</v>
      </c>
      <c r="T19" s="14"/>
      <c r="U19" s="1"/>
      <c r="V19" s="10">
        <v>94</v>
      </c>
      <c r="W19" s="11">
        <v>119</v>
      </c>
      <c r="X19" s="12"/>
      <c r="Y19" s="11">
        <v>389</v>
      </c>
      <c r="Z19" s="12"/>
      <c r="AA19" s="11">
        <v>508</v>
      </c>
      <c r="AB19" s="12"/>
      <c r="AC19" s="13">
        <f>AA19/$AA$45*100</f>
        <v>0.12259219753753783</v>
      </c>
      <c r="AD19" s="14"/>
      <c r="AE19" s="1"/>
    </row>
    <row r="20" spans="1:31" ht="22.5" customHeight="1">
      <c r="A20" s="1"/>
      <c r="B20" s="17" t="s">
        <v>8</v>
      </c>
      <c r="C20" s="22"/>
      <c r="D20" s="19">
        <f>SUM(C15:C19)</f>
        <v>9984</v>
      </c>
      <c r="E20" s="22"/>
      <c r="F20" s="19">
        <f>SUM(E15:E19)</f>
        <v>9535</v>
      </c>
      <c r="G20" s="22"/>
      <c r="H20" s="19">
        <f>SUM(G15:G19)</f>
        <v>19519</v>
      </c>
      <c r="I20" s="20"/>
      <c r="J20" s="21">
        <f>H20/$AA$45*100</f>
        <v>4.7103879994787423</v>
      </c>
      <c r="K20" s="16"/>
      <c r="L20" s="17" t="s">
        <v>8</v>
      </c>
      <c r="M20" s="22"/>
      <c r="N20" s="19">
        <f>SUM(M15:M19)</f>
        <v>12759</v>
      </c>
      <c r="O20" s="22"/>
      <c r="P20" s="19">
        <f>SUM(O15:O19)</f>
        <v>13258</v>
      </c>
      <c r="Q20" s="22"/>
      <c r="R20" s="19">
        <f>SUM(Q15:Q19)</f>
        <v>26017</v>
      </c>
      <c r="S20" s="20"/>
      <c r="T20" s="21">
        <f>R20/$AA$45*100</f>
        <v>6.2785063057758297</v>
      </c>
      <c r="U20" s="1"/>
      <c r="V20" s="17" t="s">
        <v>8</v>
      </c>
      <c r="W20" s="22"/>
      <c r="X20" s="19">
        <f>SUM(W15:W19)</f>
        <v>1020</v>
      </c>
      <c r="Y20" s="22"/>
      <c r="Z20" s="19">
        <f>SUM(Y15:Y19)</f>
        <v>2926</v>
      </c>
      <c r="AA20" s="22"/>
      <c r="AB20" s="19">
        <f>SUM(AA15:AA19)</f>
        <v>3946</v>
      </c>
      <c r="AC20" s="20"/>
      <c r="AD20" s="21">
        <f>AB20/$AA$45*100</f>
        <v>0.95226143992741008</v>
      </c>
      <c r="AE20" s="1"/>
    </row>
    <row r="21" spans="1:31" ht="22.5" customHeight="1">
      <c r="A21" s="1"/>
      <c r="B21" s="10">
        <v>15</v>
      </c>
      <c r="C21" s="11">
        <v>2139</v>
      </c>
      <c r="D21" s="12"/>
      <c r="E21" s="11">
        <v>1996</v>
      </c>
      <c r="F21" s="12"/>
      <c r="G21" s="11">
        <v>4135</v>
      </c>
      <c r="H21" s="12"/>
      <c r="I21" s="13">
        <f>G21/$AA$45*100</f>
        <v>0.997871529168738</v>
      </c>
      <c r="J21" s="14"/>
      <c r="K21" s="16"/>
      <c r="L21" s="10">
        <v>55</v>
      </c>
      <c r="M21" s="11">
        <v>2413</v>
      </c>
      <c r="N21" s="12"/>
      <c r="O21" s="11">
        <v>2489</v>
      </c>
      <c r="P21" s="12"/>
      <c r="Q21" s="11">
        <v>4902</v>
      </c>
      <c r="R21" s="12"/>
      <c r="S21" s="13">
        <f>Q21/$AA$45*100</f>
        <v>1.1829664415925403</v>
      </c>
      <c r="T21" s="14"/>
      <c r="U21" s="1"/>
      <c r="V21" s="10">
        <v>95</v>
      </c>
      <c r="W21" s="11">
        <v>82</v>
      </c>
      <c r="X21" s="12"/>
      <c r="Y21" s="11">
        <v>287</v>
      </c>
      <c r="Z21" s="12"/>
      <c r="AA21" s="11">
        <v>369</v>
      </c>
      <c r="AB21" s="12"/>
      <c r="AC21" s="13">
        <f>AA21/$AA$45*100</f>
        <v>8.9048269471164287E-2</v>
      </c>
      <c r="AD21" s="14"/>
      <c r="AE21" s="1"/>
    </row>
    <row r="22" spans="1:31" ht="22.5" customHeight="1">
      <c r="A22" s="1"/>
      <c r="B22" s="10">
        <v>16</v>
      </c>
      <c r="C22" s="11">
        <v>2162</v>
      </c>
      <c r="D22" s="12"/>
      <c r="E22" s="11">
        <v>1949</v>
      </c>
      <c r="F22" s="12"/>
      <c r="G22" s="11">
        <v>4111</v>
      </c>
      <c r="H22" s="12"/>
      <c r="I22" s="13">
        <f>G22/$AA$45*100</f>
        <v>0.99207977180475992</v>
      </c>
      <c r="J22" s="14"/>
      <c r="K22" s="16"/>
      <c r="L22" s="10">
        <v>56</v>
      </c>
      <c r="M22" s="11">
        <v>2427</v>
      </c>
      <c r="N22" s="12"/>
      <c r="O22" s="11">
        <v>2547</v>
      </c>
      <c r="P22" s="12"/>
      <c r="Q22" s="11">
        <v>4974</v>
      </c>
      <c r="R22" s="12"/>
      <c r="S22" s="13">
        <f>Q22/$AA$45*100</f>
        <v>1.2003417136844747</v>
      </c>
      <c r="T22" s="14"/>
      <c r="U22" s="1"/>
      <c r="V22" s="10">
        <v>96</v>
      </c>
      <c r="W22" s="11">
        <v>51</v>
      </c>
      <c r="X22" s="12"/>
      <c r="Y22" s="11">
        <v>188</v>
      </c>
      <c r="Z22" s="12"/>
      <c r="AA22" s="11">
        <v>239</v>
      </c>
      <c r="AB22" s="12"/>
      <c r="AC22" s="13">
        <f>AA22/$AA$45*100</f>
        <v>5.7676250416282562E-2</v>
      </c>
      <c r="AD22" s="14"/>
      <c r="AE22" s="1"/>
    </row>
    <row r="23" spans="1:31" ht="22.5" customHeight="1">
      <c r="A23" s="1"/>
      <c r="B23" s="10">
        <v>17</v>
      </c>
      <c r="C23" s="11">
        <v>2038</v>
      </c>
      <c r="D23" s="12"/>
      <c r="E23" s="11">
        <v>1954</v>
      </c>
      <c r="F23" s="12"/>
      <c r="G23" s="11">
        <v>3992</v>
      </c>
      <c r="H23" s="12"/>
      <c r="I23" s="13">
        <f>G23/$AA$45*100</f>
        <v>0.9633623082083681</v>
      </c>
      <c r="J23" s="14"/>
      <c r="K23" s="16"/>
      <c r="L23" s="10">
        <v>57</v>
      </c>
      <c r="M23" s="11">
        <v>2274</v>
      </c>
      <c r="N23" s="12"/>
      <c r="O23" s="11">
        <v>2298</v>
      </c>
      <c r="P23" s="12"/>
      <c r="Q23" s="11">
        <v>4572</v>
      </c>
      <c r="R23" s="12"/>
      <c r="S23" s="13">
        <f>Q23/$AA$45*100</f>
        <v>1.1033297778378404</v>
      </c>
      <c r="T23" s="14"/>
      <c r="U23" s="1"/>
      <c r="V23" s="10">
        <v>97</v>
      </c>
      <c r="W23" s="11">
        <v>31</v>
      </c>
      <c r="X23" s="12"/>
      <c r="Y23" s="11">
        <v>163</v>
      </c>
      <c r="Z23" s="12"/>
      <c r="AA23" s="11">
        <v>194</v>
      </c>
      <c r="AB23" s="12"/>
      <c r="AC23" s="13">
        <f>AA23/$AA$45*100</f>
        <v>4.6816705358823499E-2</v>
      </c>
      <c r="AD23" s="14"/>
      <c r="AE23" s="1"/>
    </row>
    <row r="24" spans="1:31" ht="22.5" customHeight="1">
      <c r="A24" s="1"/>
      <c r="B24" s="10">
        <v>18</v>
      </c>
      <c r="C24" s="11">
        <v>2068</v>
      </c>
      <c r="D24" s="12"/>
      <c r="E24" s="11">
        <v>2106</v>
      </c>
      <c r="F24" s="12"/>
      <c r="G24" s="11">
        <v>4174</v>
      </c>
      <c r="H24" s="12"/>
      <c r="I24" s="13">
        <f>G24/$AA$45*100</f>
        <v>1.0072831348852027</v>
      </c>
      <c r="J24" s="14"/>
      <c r="K24" s="16"/>
      <c r="L24" s="10">
        <v>58</v>
      </c>
      <c r="M24" s="11">
        <v>2288</v>
      </c>
      <c r="N24" s="12"/>
      <c r="O24" s="11">
        <v>2357</v>
      </c>
      <c r="P24" s="12"/>
      <c r="Q24" s="11">
        <v>4645</v>
      </c>
      <c r="R24" s="12"/>
      <c r="S24" s="13">
        <f>Q24/$AA$45*100</f>
        <v>1.1209463731532741</v>
      </c>
      <c r="T24" s="14"/>
      <c r="U24" s="1"/>
      <c r="V24" s="10">
        <v>98</v>
      </c>
      <c r="W24" s="11">
        <v>23</v>
      </c>
      <c r="X24" s="12"/>
      <c r="Y24" s="11">
        <v>129</v>
      </c>
      <c r="Z24" s="12"/>
      <c r="AA24" s="11">
        <v>152</v>
      </c>
      <c r="AB24" s="12"/>
      <c r="AC24" s="13">
        <f>AA24/$AA$45*100</f>
        <v>3.6681129971861716E-2</v>
      </c>
      <c r="AD24" s="14"/>
      <c r="AE24" s="1"/>
    </row>
    <row r="25" spans="1:31" ht="22.5" customHeight="1">
      <c r="A25" s="1"/>
      <c r="B25" s="10">
        <v>19</v>
      </c>
      <c r="C25" s="11">
        <v>2022</v>
      </c>
      <c r="D25" s="12"/>
      <c r="E25" s="11">
        <v>2011</v>
      </c>
      <c r="F25" s="12"/>
      <c r="G25" s="11">
        <v>4033</v>
      </c>
      <c r="H25" s="12"/>
      <c r="I25" s="13">
        <f>G25/$AA$45*100</f>
        <v>0.97325656037183084</v>
      </c>
      <c r="J25" s="14"/>
      <c r="K25" s="16"/>
      <c r="L25" s="10">
        <v>59</v>
      </c>
      <c r="M25" s="11">
        <v>2313</v>
      </c>
      <c r="N25" s="12"/>
      <c r="O25" s="11">
        <v>2491</v>
      </c>
      <c r="P25" s="12"/>
      <c r="Q25" s="11">
        <v>4804</v>
      </c>
      <c r="R25" s="12"/>
      <c r="S25" s="13">
        <f>Q25/$AA$45*100</f>
        <v>1.1593167656896295</v>
      </c>
      <c r="T25" s="14"/>
      <c r="U25" s="1"/>
      <c r="V25" s="10">
        <v>99</v>
      </c>
      <c r="W25" s="11">
        <v>23</v>
      </c>
      <c r="X25" s="12"/>
      <c r="Y25" s="11">
        <v>79</v>
      </c>
      <c r="Z25" s="12"/>
      <c r="AA25" s="11">
        <v>102</v>
      </c>
      <c r="AB25" s="12"/>
      <c r="AC25" s="13">
        <f>AA25/$AA$45*100</f>
        <v>2.4614968796907204E-2</v>
      </c>
      <c r="AD25" s="14"/>
      <c r="AE25" s="1"/>
    </row>
    <row r="26" spans="1:31" ht="22.5" customHeight="1">
      <c r="A26" s="1"/>
      <c r="B26" s="17" t="s">
        <v>8</v>
      </c>
      <c r="C26" s="22"/>
      <c r="D26" s="19">
        <f>SUM(C21:C25)</f>
        <v>10429</v>
      </c>
      <c r="E26" s="22"/>
      <c r="F26" s="19">
        <f>SUM(E21:E25)</f>
        <v>10016</v>
      </c>
      <c r="G26" s="22"/>
      <c r="H26" s="19">
        <f>SUM(G21:G25)</f>
        <v>20445</v>
      </c>
      <c r="I26" s="20"/>
      <c r="J26" s="21">
        <f>H26/$AA$45*100</f>
        <v>4.9338533044388999</v>
      </c>
      <c r="K26" s="16"/>
      <c r="L26" s="17" t="s">
        <v>8</v>
      </c>
      <c r="M26" s="22"/>
      <c r="N26" s="19">
        <f>SUM(M21:M25)</f>
        <v>11715</v>
      </c>
      <c r="O26" s="22"/>
      <c r="P26" s="19">
        <f>SUM(O21:O25)</f>
        <v>12182</v>
      </c>
      <c r="Q26" s="22"/>
      <c r="R26" s="19">
        <f>SUM(Q21:Q25)</f>
        <v>23897</v>
      </c>
      <c r="S26" s="20"/>
      <c r="T26" s="21">
        <f>R26/$AA$45*100</f>
        <v>5.7669010719577587</v>
      </c>
      <c r="U26" s="1"/>
      <c r="V26" s="17" t="s">
        <v>8</v>
      </c>
      <c r="W26" s="22"/>
      <c r="X26" s="19">
        <f>SUM(W21:W25)</f>
        <v>210</v>
      </c>
      <c r="Y26" s="22"/>
      <c r="Z26" s="19">
        <f>SUM(Y21:Y25)</f>
        <v>846</v>
      </c>
      <c r="AA26" s="22"/>
      <c r="AB26" s="19">
        <f>SUM(AA21:AA25)</f>
        <v>1056</v>
      </c>
      <c r="AC26" s="20"/>
      <c r="AD26" s="21">
        <f>AB26/$AA$45*100</f>
        <v>0.25483732401503928</v>
      </c>
      <c r="AE26" s="1"/>
    </row>
    <row r="27" spans="1:31" ht="22.5" customHeight="1">
      <c r="A27" s="1"/>
      <c r="B27" s="10">
        <v>20</v>
      </c>
      <c r="C27" s="11">
        <v>2129</v>
      </c>
      <c r="D27" s="12"/>
      <c r="E27" s="11">
        <v>2107</v>
      </c>
      <c r="F27" s="12"/>
      <c r="G27" s="11">
        <v>4236</v>
      </c>
      <c r="H27" s="12"/>
      <c r="I27" s="13">
        <f>G27/$AA$45*100</f>
        <v>1.0222451747421462</v>
      </c>
      <c r="J27" s="14"/>
      <c r="K27" s="16"/>
      <c r="L27" s="10">
        <v>60</v>
      </c>
      <c r="M27" s="11">
        <v>2312</v>
      </c>
      <c r="N27" s="12"/>
      <c r="O27" s="11">
        <v>2438</v>
      </c>
      <c r="P27" s="12"/>
      <c r="Q27" s="11">
        <v>4750</v>
      </c>
      <c r="R27" s="12"/>
      <c r="S27" s="13">
        <f>Q27/$AA$45*100</f>
        <v>1.1462853116206786</v>
      </c>
      <c r="T27" s="14"/>
      <c r="U27" s="1"/>
      <c r="V27" s="10">
        <v>100</v>
      </c>
      <c r="W27" s="11">
        <v>1</v>
      </c>
      <c r="X27" s="12"/>
      <c r="Y27" s="11">
        <v>52</v>
      </c>
      <c r="Z27" s="12"/>
      <c r="AA27" s="11">
        <v>53</v>
      </c>
      <c r="AB27" s="12"/>
      <c r="AC27" s="13">
        <f>AA27/$AA$45*100</f>
        <v>1.2790130845451782E-2</v>
      </c>
      <c r="AD27" s="14"/>
      <c r="AE27" s="1"/>
    </row>
    <row r="28" spans="1:31" ht="22.5" customHeight="1">
      <c r="A28" s="1"/>
      <c r="B28" s="10">
        <v>21</v>
      </c>
      <c r="C28" s="11">
        <v>2052</v>
      </c>
      <c r="D28" s="12"/>
      <c r="E28" s="11">
        <v>2091</v>
      </c>
      <c r="F28" s="12"/>
      <c r="G28" s="11">
        <v>4143</v>
      </c>
      <c r="H28" s="12"/>
      <c r="I28" s="13">
        <f>G28/$AA$45*100</f>
        <v>0.99980211495673077</v>
      </c>
      <c r="J28" s="14"/>
      <c r="K28" s="16"/>
      <c r="L28" s="10">
        <v>61</v>
      </c>
      <c r="M28" s="11">
        <v>2460</v>
      </c>
      <c r="N28" s="12"/>
      <c r="O28" s="11">
        <v>2680</v>
      </c>
      <c r="P28" s="12"/>
      <c r="Q28" s="11">
        <v>5140</v>
      </c>
      <c r="R28" s="12"/>
      <c r="S28" s="13">
        <f>Q28/$AA$45*100</f>
        <v>1.2404013687853237</v>
      </c>
      <c r="T28" s="14"/>
      <c r="U28" s="1"/>
      <c r="V28" s="10">
        <v>101</v>
      </c>
      <c r="W28" s="11">
        <v>7</v>
      </c>
      <c r="X28" s="12"/>
      <c r="Y28" s="11">
        <v>33</v>
      </c>
      <c r="Z28" s="12"/>
      <c r="AA28" s="11">
        <v>40</v>
      </c>
      <c r="AB28" s="12"/>
      <c r="AC28" s="13">
        <f>AA28/$AA$45*100</f>
        <v>9.6529289399636085E-3</v>
      </c>
      <c r="AD28" s="14"/>
      <c r="AE28" s="1"/>
    </row>
    <row r="29" spans="1:31" ht="22.5" customHeight="1">
      <c r="A29" s="1"/>
      <c r="B29" s="10">
        <v>22</v>
      </c>
      <c r="C29" s="11">
        <v>1942</v>
      </c>
      <c r="D29" s="12"/>
      <c r="E29" s="11">
        <v>2075</v>
      </c>
      <c r="F29" s="12"/>
      <c r="G29" s="11">
        <v>4017</v>
      </c>
      <c r="H29" s="12"/>
      <c r="I29" s="13">
        <f>G29/$AA$45*100</f>
        <v>0.9693953887958453</v>
      </c>
      <c r="J29" s="14"/>
      <c r="K29" s="16"/>
      <c r="L29" s="10">
        <v>62</v>
      </c>
      <c r="M29" s="11">
        <v>2512</v>
      </c>
      <c r="N29" s="12"/>
      <c r="O29" s="11">
        <v>2747</v>
      </c>
      <c r="P29" s="12"/>
      <c r="Q29" s="11">
        <v>5259</v>
      </c>
      <c r="R29" s="12"/>
      <c r="S29" s="13">
        <f>Q29/$AA$45*100</f>
        <v>1.2691188323817155</v>
      </c>
      <c r="T29" s="14"/>
      <c r="U29" s="1"/>
      <c r="V29" s="10">
        <v>102</v>
      </c>
      <c r="W29" s="11">
        <v>1</v>
      </c>
      <c r="X29" s="12"/>
      <c r="Y29" s="11">
        <v>24</v>
      </c>
      <c r="Z29" s="12"/>
      <c r="AA29" s="11">
        <v>25</v>
      </c>
      <c r="AB29" s="12"/>
      <c r="AC29" s="13">
        <f>AA29/$AA$45*100</f>
        <v>6.0330805874772558E-3</v>
      </c>
      <c r="AD29" s="14"/>
      <c r="AE29" s="1"/>
    </row>
    <row r="30" spans="1:31" ht="22.5" customHeight="1">
      <c r="A30" s="1"/>
      <c r="B30" s="10">
        <v>23</v>
      </c>
      <c r="C30" s="11">
        <v>2076</v>
      </c>
      <c r="D30" s="12"/>
      <c r="E30" s="11">
        <v>2090</v>
      </c>
      <c r="F30" s="12"/>
      <c r="G30" s="11">
        <v>4166</v>
      </c>
      <c r="H30" s="12"/>
      <c r="I30" s="13">
        <f>G30/$AA$45*100</f>
        <v>1.0053525490972099</v>
      </c>
      <c r="J30" s="14"/>
      <c r="K30" s="16"/>
      <c r="L30" s="10">
        <v>63</v>
      </c>
      <c r="M30" s="11">
        <v>2635</v>
      </c>
      <c r="N30" s="12"/>
      <c r="O30" s="11">
        <v>2772</v>
      </c>
      <c r="P30" s="12"/>
      <c r="Q30" s="11">
        <v>5407</v>
      </c>
      <c r="R30" s="12"/>
      <c r="S30" s="13">
        <f>Q30/$AA$45*100</f>
        <v>1.3048346694595809</v>
      </c>
      <c r="T30" s="14"/>
      <c r="U30" s="1"/>
      <c r="V30" s="10">
        <v>103</v>
      </c>
      <c r="W30" s="11">
        <v>2</v>
      </c>
      <c r="X30" s="12"/>
      <c r="Y30" s="11">
        <v>12</v>
      </c>
      <c r="Z30" s="12"/>
      <c r="AA30" s="11">
        <v>14</v>
      </c>
      <c r="AB30" s="12"/>
      <c r="AC30" s="13">
        <f>AA30/$AA$45*100</f>
        <v>3.3785251289872626E-3</v>
      </c>
      <c r="AD30" s="14"/>
      <c r="AE30" s="1"/>
    </row>
    <row r="31" spans="1:31" ht="22.5" customHeight="1">
      <c r="A31" s="1"/>
      <c r="B31" s="10">
        <v>24</v>
      </c>
      <c r="C31" s="11">
        <v>1949</v>
      </c>
      <c r="D31" s="12"/>
      <c r="E31" s="11">
        <v>1987</v>
      </c>
      <c r="F31" s="12"/>
      <c r="G31" s="11">
        <v>3936</v>
      </c>
      <c r="H31" s="12"/>
      <c r="I31" s="13">
        <f>G31/$AA$45*100</f>
        <v>0.94984820769241896</v>
      </c>
      <c r="J31" s="14"/>
      <c r="K31" s="16"/>
      <c r="L31" s="10">
        <v>64</v>
      </c>
      <c r="M31" s="11">
        <v>2767</v>
      </c>
      <c r="N31" s="12"/>
      <c r="O31" s="11">
        <v>3149</v>
      </c>
      <c r="P31" s="12"/>
      <c r="Q31" s="11">
        <v>5916</v>
      </c>
      <c r="R31" s="12"/>
      <c r="S31" s="13">
        <f>Q31/$AA$45*100</f>
        <v>1.4276681902206176</v>
      </c>
      <c r="T31" s="14"/>
      <c r="U31" s="1"/>
      <c r="V31" s="10">
        <v>104</v>
      </c>
      <c r="W31" s="11">
        <v>2</v>
      </c>
      <c r="X31" s="12"/>
      <c r="Y31" s="11">
        <v>6</v>
      </c>
      <c r="Z31" s="12"/>
      <c r="AA31" s="11">
        <v>8</v>
      </c>
      <c r="AB31" s="12"/>
      <c r="AC31" s="13">
        <f>AA31/$AA$45*100</f>
        <v>1.9305857879927217E-3</v>
      </c>
      <c r="AD31" s="14"/>
      <c r="AE31" s="1"/>
    </row>
    <row r="32" spans="1:31" ht="22.5" customHeight="1">
      <c r="A32" s="1"/>
      <c r="B32" s="17" t="s">
        <v>8</v>
      </c>
      <c r="C32" s="22"/>
      <c r="D32" s="19">
        <f>SUM(C27:C31)</f>
        <v>10148</v>
      </c>
      <c r="E32" s="22"/>
      <c r="F32" s="19">
        <f>SUM(E27:E31)</f>
        <v>10350</v>
      </c>
      <c r="G32" s="22"/>
      <c r="H32" s="19">
        <f>SUM(G27:G31)</f>
        <v>20498</v>
      </c>
      <c r="I32" s="20"/>
      <c r="J32" s="21">
        <f>H32/$AA$45*100</f>
        <v>4.9466434352843516</v>
      </c>
      <c r="K32" s="16"/>
      <c r="L32" s="17" t="s">
        <v>8</v>
      </c>
      <c r="M32" s="22"/>
      <c r="N32" s="19">
        <f>SUM(M27:M31)</f>
        <v>12686</v>
      </c>
      <c r="O32" s="22"/>
      <c r="P32" s="19">
        <f>SUM(O27:O31)</f>
        <v>13786</v>
      </c>
      <c r="Q32" s="22"/>
      <c r="R32" s="19">
        <f>SUM(Q27:Q31)</f>
        <v>26472</v>
      </c>
      <c r="S32" s="20"/>
      <c r="T32" s="21">
        <f>R32/$AA$45*100</f>
        <v>6.3883083724679155</v>
      </c>
      <c r="U32" s="1"/>
      <c r="V32" s="17" t="s">
        <v>8</v>
      </c>
      <c r="W32" s="22"/>
      <c r="X32" s="19">
        <f>SUM(W27:W31)</f>
        <v>13</v>
      </c>
      <c r="Y32" s="22"/>
      <c r="Z32" s="19">
        <f>SUM(Y27:Y31)</f>
        <v>127</v>
      </c>
      <c r="AA32" s="22"/>
      <c r="AB32" s="19">
        <f>SUM(AA27:AA31)</f>
        <v>140</v>
      </c>
      <c r="AC32" s="20"/>
      <c r="AD32" s="21">
        <f>AB32/$AA$45*100</f>
        <v>3.3785251289872628E-2</v>
      </c>
      <c r="AE32" s="1"/>
    </row>
    <row r="33" spans="1:31" ht="22.5" customHeight="1">
      <c r="A33" s="1"/>
      <c r="B33" s="10">
        <v>25</v>
      </c>
      <c r="C33" s="11">
        <v>2076</v>
      </c>
      <c r="D33" s="12"/>
      <c r="E33" s="11">
        <v>2038</v>
      </c>
      <c r="F33" s="12"/>
      <c r="G33" s="11">
        <v>4114</v>
      </c>
      <c r="H33" s="12"/>
      <c r="I33" s="13">
        <f>G33/$AA$45*100</f>
        <v>0.99280374147525718</v>
      </c>
      <c r="J33" s="14"/>
      <c r="K33" s="16"/>
      <c r="L33" s="10">
        <v>65</v>
      </c>
      <c r="M33" s="11">
        <v>3124</v>
      </c>
      <c r="N33" s="12"/>
      <c r="O33" s="11">
        <v>3529</v>
      </c>
      <c r="P33" s="12"/>
      <c r="Q33" s="11">
        <v>6653</v>
      </c>
      <c r="R33" s="12"/>
      <c r="S33" s="13">
        <f>Q33/$AA$45*100</f>
        <v>1.605523405939447</v>
      </c>
      <c r="T33" s="14"/>
      <c r="U33" s="1"/>
      <c r="V33" s="10">
        <v>105</v>
      </c>
      <c r="W33" s="11">
        <v>0</v>
      </c>
      <c r="X33" s="12"/>
      <c r="Y33" s="11">
        <v>4</v>
      </c>
      <c r="Z33" s="12"/>
      <c r="AA33" s="11">
        <v>4</v>
      </c>
      <c r="AB33" s="12"/>
      <c r="AC33" s="13">
        <f>AA33/$AA$45*100</f>
        <v>9.6529289399636085E-4</v>
      </c>
      <c r="AD33" s="14"/>
      <c r="AE33" s="1"/>
    </row>
    <row r="34" spans="1:31" ht="22.5" customHeight="1">
      <c r="A34" s="1"/>
      <c r="B34" s="10">
        <v>26</v>
      </c>
      <c r="C34" s="11">
        <v>1957</v>
      </c>
      <c r="D34" s="12"/>
      <c r="E34" s="11">
        <v>2069</v>
      </c>
      <c r="F34" s="12"/>
      <c r="G34" s="11">
        <v>4026</v>
      </c>
      <c r="H34" s="12"/>
      <c r="I34" s="13">
        <f>G34/$AA$45*100</f>
        <v>0.97156729780733719</v>
      </c>
      <c r="J34" s="14"/>
      <c r="K34" s="16"/>
      <c r="L34" s="10">
        <v>66</v>
      </c>
      <c r="M34" s="11">
        <v>3426</v>
      </c>
      <c r="N34" s="12"/>
      <c r="O34" s="11">
        <v>3759</v>
      </c>
      <c r="P34" s="12"/>
      <c r="Q34" s="11">
        <v>7185</v>
      </c>
      <c r="R34" s="12"/>
      <c r="S34" s="13">
        <f>Q34/$AA$45*100</f>
        <v>1.7339073608409632</v>
      </c>
      <c r="T34" s="14"/>
      <c r="U34" s="1"/>
      <c r="V34" s="10">
        <v>106</v>
      </c>
      <c r="W34" s="11">
        <v>0</v>
      </c>
      <c r="X34" s="12"/>
      <c r="Y34" s="11">
        <v>5</v>
      </c>
      <c r="Z34" s="12"/>
      <c r="AA34" s="11">
        <v>5</v>
      </c>
      <c r="AB34" s="12"/>
      <c r="AC34" s="13">
        <f>AA34/$AA$45*100</f>
        <v>1.2066161174954511E-3</v>
      </c>
      <c r="AD34" s="14"/>
      <c r="AE34" s="1"/>
    </row>
    <row r="35" spans="1:31" ht="22.5" customHeight="1">
      <c r="A35" s="1"/>
      <c r="B35" s="10">
        <v>27</v>
      </c>
      <c r="C35" s="11">
        <v>2070</v>
      </c>
      <c r="D35" s="12"/>
      <c r="E35" s="11">
        <v>2103</v>
      </c>
      <c r="F35" s="12"/>
      <c r="G35" s="11">
        <v>4173</v>
      </c>
      <c r="H35" s="12"/>
      <c r="I35" s="13">
        <f>G35/$AA$45*100</f>
        <v>1.0070418116617035</v>
      </c>
      <c r="J35" s="14"/>
      <c r="K35" s="16"/>
      <c r="L35" s="10">
        <v>67</v>
      </c>
      <c r="M35" s="11">
        <v>3554</v>
      </c>
      <c r="N35" s="12"/>
      <c r="O35" s="11">
        <v>3904</v>
      </c>
      <c r="P35" s="12"/>
      <c r="Q35" s="11">
        <v>7458</v>
      </c>
      <c r="R35" s="12"/>
      <c r="S35" s="13">
        <f>Q35/$AA$45*100</f>
        <v>1.7997886008562149</v>
      </c>
      <c r="T35" s="14"/>
      <c r="U35" s="1"/>
      <c r="V35" s="10">
        <v>107</v>
      </c>
      <c r="W35" s="11">
        <v>0</v>
      </c>
      <c r="X35" s="12"/>
      <c r="Y35" s="11">
        <v>0</v>
      </c>
      <c r="Z35" s="12"/>
      <c r="AA35" s="11">
        <v>0</v>
      </c>
      <c r="AB35" s="12"/>
      <c r="AC35" s="13">
        <f>AA35/$AA$45*100</f>
        <v>0</v>
      </c>
      <c r="AD35" s="14"/>
      <c r="AE35" s="1"/>
    </row>
    <row r="36" spans="1:31" ht="22.5" customHeight="1">
      <c r="A36" s="1"/>
      <c r="B36" s="10">
        <v>28</v>
      </c>
      <c r="C36" s="11">
        <v>2110</v>
      </c>
      <c r="D36" s="12"/>
      <c r="E36" s="11">
        <v>2096</v>
      </c>
      <c r="F36" s="12"/>
      <c r="G36" s="11">
        <v>4206</v>
      </c>
      <c r="H36" s="12"/>
      <c r="I36" s="13">
        <f>G36/$AA$45*100</f>
        <v>1.0150054780371736</v>
      </c>
      <c r="J36" s="14"/>
      <c r="K36" s="16"/>
      <c r="L36" s="10">
        <v>68</v>
      </c>
      <c r="M36" s="11">
        <v>2542</v>
      </c>
      <c r="N36" s="12"/>
      <c r="O36" s="11">
        <v>2950</v>
      </c>
      <c r="P36" s="12"/>
      <c r="Q36" s="11">
        <v>5492</v>
      </c>
      <c r="R36" s="12"/>
      <c r="S36" s="13">
        <f>Q36/$AA$45*100</f>
        <v>1.3253471434570034</v>
      </c>
      <c r="T36" s="14"/>
      <c r="U36" s="1"/>
      <c r="V36" s="10">
        <v>108</v>
      </c>
      <c r="W36" s="11">
        <v>0</v>
      </c>
      <c r="X36" s="12"/>
      <c r="Y36" s="11">
        <v>0</v>
      </c>
      <c r="Z36" s="12"/>
      <c r="AA36" s="11">
        <v>0</v>
      </c>
      <c r="AB36" s="12"/>
      <c r="AC36" s="13">
        <f>AA36/$AA$45*100</f>
        <v>0</v>
      </c>
      <c r="AD36" s="14"/>
      <c r="AE36" s="1"/>
    </row>
    <row r="37" spans="1:31" ht="22.5" customHeight="1">
      <c r="A37" s="1"/>
      <c r="B37" s="10">
        <v>29</v>
      </c>
      <c r="C37" s="11">
        <v>2088</v>
      </c>
      <c r="D37" s="12"/>
      <c r="E37" s="11">
        <v>2249</v>
      </c>
      <c r="F37" s="12"/>
      <c r="G37" s="11">
        <v>4337</v>
      </c>
      <c r="H37" s="12"/>
      <c r="I37" s="13">
        <f>G37/$AA$45*100</f>
        <v>1.0466188203155542</v>
      </c>
      <c r="J37" s="14"/>
      <c r="K37" s="16"/>
      <c r="L37" s="10">
        <v>69</v>
      </c>
      <c r="M37" s="11">
        <v>1880</v>
      </c>
      <c r="N37" s="12"/>
      <c r="O37" s="11">
        <v>2083</v>
      </c>
      <c r="P37" s="12"/>
      <c r="Q37" s="11">
        <v>3963</v>
      </c>
      <c r="R37" s="12"/>
      <c r="S37" s="13">
        <f>Q37/$AA$45*100</f>
        <v>0.95636393472689452</v>
      </c>
      <c r="T37" s="14"/>
      <c r="U37" s="1"/>
      <c r="V37" s="10">
        <v>109</v>
      </c>
      <c r="W37" s="11">
        <v>0</v>
      </c>
      <c r="X37" s="12"/>
      <c r="Y37" s="11">
        <v>0</v>
      </c>
      <c r="Z37" s="12"/>
      <c r="AA37" s="11">
        <v>0</v>
      </c>
      <c r="AB37" s="12"/>
      <c r="AC37" s="13">
        <f>AA37/$AA$45*100</f>
        <v>0</v>
      </c>
      <c r="AD37" s="14"/>
      <c r="AE37" s="1"/>
    </row>
    <row r="38" spans="1:31" ht="22.5" customHeight="1">
      <c r="A38" s="1"/>
      <c r="B38" s="17" t="s">
        <v>8</v>
      </c>
      <c r="C38" s="22"/>
      <c r="D38" s="19">
        <f>SUM(C33:C37)</f>
        <v>10301</v>
      </c>
      <c r="E38" s="22"/>
      <c r="F38" s="19">
        <f>SUM(E33:E37)</f>
        <v>10555</v>
      </c>
      <c r="G38" s="22"/>
      <c r="H38" s="19">
        <f>SUM(G33:G37)</f>
        <v>20856</v>
      </c>
      <c r="I38" s="20"/>
      <c r="J38" s="21">
        <f>H38/$AA$45*100</f>
        <v>5.0330371492970256</v>
      </c>
      <c r="K38" s="16"/>
      <c r="L38" s="17" t="s">
        <v>8</v>
      </c>
      <c r="M38" s="22"/>
      <c r="N38" s="19">
        <f>SUM(M33:M37)</f>
        <v>14526</v>
      </c>
      <c r="O38" s="22"/>
      <c r="P38" s="19">
        <f>SUM(O33:O37)</f>
        <v>16225</v>
      </c>
      <c r="Q38" s="22"/>
      <c r="R38" s="19">
        <f>SUM(Q33:Q37)</f>
        <v>30751</v>
      </c>
      <c r="S38" s="20"/>
      <c r="T38" s="21">
        <f>R38/$AA$45*100</f>
        <v>7.420930445820523</v>
      </c>
      <c r="U38" s="1"/>
      <c r="V38" s="17" t="s">
        <v>8</v>
      </c>
      <c r="W38" s="22"/>
      <c r="X38" s="19">
        <f>SUM(W33:W37)</f>
        <v>0</v>
      </c>
      <c r="Y38" s="22"/>
      <c r="Z38" s="19">
        <f>SUM(Y33:Y37)</f>
        <v>9</v>
      </c>
      <c r="AA38" s="22"/>
      <c r="AB38" s="19">
        <f>SUM(AA33:AA37)</f>
        <v>9</v>
      </c>
      <c r="AC38" s="20"/>
      <c r="AD38" s="21">
        <f>AB38/$AA$45*100</f>
        <v>2.1719090114918119E-3</v>
      </c>
      <c r="AE38" s="1"/>
    </row>
    <row r="39" spans="1:31" ht="22.5" customHeight="1">
      <c r="A39" s="1"/>
      <c r="B39" s="10">
        <v>30</v>
      </c>
      <c r="C39" s="11">
        <v>2184</v>
      </c>
      <c r="D39" s="12"/>
      <c r="E39" s="11">
        <v>2174</v>
      </c>
      <c r="F39" s="12"/>
      <c r="G39" s="11">
        <v>4358</v>
      </c>
      <c r="H39" s="12"/>
      <c r="I39" s="13">
        <f>G39/$AA$45*100</f>
        <v>1.051686608009035</v>
      </c>
      <c r="J39" s="14"/>
      <c r="K39" s="16"/>
      <c r="L39" s="10">
        <v>70</v>
      </c>
      <c r="M39" s="11">
        <v>2428</v>
      </c>
      <c r="N39" s="12"/>
      <c r="O39" s="11">
        <v>2815</v>
      </c>
      <c r="P39" s="12"/>
      <c r="Q39" s="11">
        <v>5243</v>
      </c>
      <c r="R39" s="12"/>
      <c r="S39" s="13">
        <f>Q39/$AA$45*100</f>
        <v>1.26525766080573</v>
      </c>
      <c r="T39" s="14"/>
      <c r="U39" s="1"/>
      <c r="V39" s="10">
        <v>110</v>
      </c>
      <c r="W39" s="11">
        <v>0</v>
      </c>
      <c r="X39" s="12"/>
      <c r="Y39" s="11">
        <v>0</v>
      </c>
      <c r="Z39" s="12"/>
      <c r="AA39" s="11">
        <v>0</v>
      </c>
      <c r="AB39" s="12"/>
      <c r="AC39" s="13">
        <f>AA39/$AA$45*100</f>
        <v>0</v>
      </c>
      <c r="AD39" s="14"/>
      <c r="AE39" s="1"/>
    </row>
    <row r="40" spans="1:31" ht="22.5" customHeight="1">
      <c r="A40" s="1"/>
      <c r="B40" s="10">
        <v>31</v>
      </c>
      <c r="C40" s="11">
        <v>2341</v>
      </c>
      <c r="D40" s="12"/>
      <c r="E40" s="11">
        <v>2316</v>
      </c>
      <c r="F40" s="12"/>
      <c r="G40" s="11">
        <v>4657</v>
      </c>
      <c r="H40" s="12"/>
      <c r="I40" s="13">
        <f>G40/$AA$45*100</f>
        <v>1.1238422518352631</v>
      </c>
      <c r="J40" s="14"/>
      <c r="K40" s="16"/>
      <c r="L40" s="10">
        <v>71</v>
      </c>
      <c r="M40" s="11">
        <v>2544</v>
      </c>
      <c r="N40" s="12"/>
      <c r="O40" s="11">
        <v>3108</v>
      </c>
      <c r="P40" s="12"/>
      <c r="Q40" s="11">
        <v>5652</v>
      </c>
      <c r="R40" s="12"/>
      <c r="S40" s="13">
        <f>Q40/$AA$45*100</f>
        <v>1.3639588592168579</v>
      </c>
      <c r="T40" s="14"/>
      <c r="U40" s="1"/>
      <c r="V40" s="10">
        <v>111</v>
      </c>
      <c r="W40" s="11">
        <v>0</v>
      </c>
      <c r="X40" s="12"/>
      <c r="Y40" s="11">
        <v>0</v>
      </c>
      <c r="Z40" s="12"/>
      <c r="AA40" s="11">
        <v>0</v>
      </c>
      <c r="AB40" s="12"/>
      <c r="AC40" s="13">
        <f>AA40/$AA$45*100</f>
        <v>0</v>
      </c>
      <c r="AD40" s="14"/>
      <c r="AE40" s="1"/>
    </row>
    <row r="41" spans="1:31" ht="22.5" customHeight="1">
      <c r="A41" s="1"/>
      <c r="B41" s="10">
        <v>32</v>
      </c>
      <c r="C41" s="11">
        <v>2142</v>
      </c>
      <c r="D41" s="12"/>
      <c r="E41" s="11">
        <v>2341</v>
      </c>
      <c r="F41" s="12"/>
      <c r="G41" s="11">
        <v>4483</v>
      </c>
      <c r="H41" s="12"/>
      <c r="I41" s="13">
        <f>G41/$AA$45*100</f>
        <v>1.0818520109464214</v>
      </c>
      <c r="J41" s="14"/>
      <c r="K41" s="16"/>
      <c r="L41" s="10">
        <v>72</v>
      </c>
      <c r="M41" s="11">
        <v>2493</v>
      </c>
      <c r="N41" s="12"/>
      <c r="O41" s="11">
        <v>3000</v>
      </c>
      <c r="P41" s="12"/>
      <c r="Q41" s="11">
        <v>5493</v>
      </c>
      <c r="R41" s="12"/>
      <c r="S41" s="13">
        <f>Q41/$AA$45*100</f>
        <v>1.3255884666805025</v>
      </c>
      <c r="T41" s="14"/>
      <c r="U41" s="1"/>
      <c r="V41" s="10">
        <v>112</v>
      </c>
      <c r="W41" s="11">
        <v>0</v>
      </c>
      <c r="X41" s="12"/>
      <c r="Y41" s="11">
        <v>0</v>
      </c>
      <c r="Z41" s="12"/>
      <c r="AA41" s="11">
        <v>0</v>
      </c>
      <c r="AB41" s="12"/>
      <c r="AC41" s="13">
        <f>AA41/$AA$45*100</f>
        <v>0</v>
      </c>
      <c r="AD41" s="14"/>
      <c r="AE41" s="1"/>
    </row>
    <row r="42" spans="1:31" ht="22.5" customHeight="1">
      <c r="A42" s="1"/>
      <c r="B42" s="10">
        <v>33</v>
      </c>
      <c r="C42" s="11">
        <v>2240</v>
      </c>
      <c r="D42" s="12"/>
      <c r="E42" s="11">
        <v>2330</v>
      </c>
      <c r="F42" s="12"/>
      <c r="G42" s="11">
        <v>4570</v>
      </c>
      <c r="H42" s="12"/>
      <c r="I42" s="13">
        <f>G42/$AA$45*100</f>
        <v>1.1028471313908423</v>
      </c>
      <c r="J42" s="14"/>
      <c r="K42" s="16"/>
      <c r="L42" s="10">
        <v>73</v>
      </c>
      <c r="M42" s="11">
        <v>2474</v>
      </c>
      <c r="N42" s="12"/>
      <c r="O42" s="11">
        <v>2986</v>
      </c>
      <c r="P42" s="12"/>
      <c r="Q42" s="11">
        <v>5460</v>
      </c>
      <c r="R42" s="12"/>
      <c r="S42" s="13">
        <f>Q42/$AA$45*100</f>
        <v>1.3176248003050326</v>
      </c>
      <c r="T42" s="14"/>
      <c r="U42" s="1"/>
      <c r="V42" s="10">
        <v>113</v>
      </c>
      <c r="W42" s="11">
        <v>0</v>
      </c>
      <c r="X42" s="12"/>
      <c r="Y42" s="11">
        <v>0</v>
      </c>
      <c r="Z42" s="12"/>
      <c r="AA42" s="11">
        <v>0</v>
      </c>
      <c r="AB42" s="12"/>
      <c r="AC42" s="13">
        <f>AA42/$AA$45*100</f>
        <v>0</v>
      </c>
      <c r="AD42" s="14"/>
      <c r="AE42" s="1"/>
    </row>
    <row r="43" spans="1:31" ht="22.5" customHeight="1">
      <c r="A43" s="1"/>
      <c r="B43" s="10">
        <v>34</v>
      </c>
      <c r="C43" s="11">
        <v>2305</v>
      </c>
      <c r="D43" s="12"/>
      <c r="E43" s="11">
        <v>2328</v>
      </c>
      <c r="F43" s="12"/>
      <c r="G43" s="11">
        <v>4633</v>
      </c>
      <c r="H43" s="12"/>
      <c r="I43" s="13">
        <f>G43/$AA$45*100</f>
        <v>1.1180504944712848</v>
      </c>
      <c r="J43" s="14"/>
      <c r="K43" s="16"/>
      <c r="L43" s="10">
        <v>74</v>
      </c>
      <c r="M43" s="11">
        <v>2387</v>
      </c>
      <c r="N43" s="12"/>
      <c r="O43" s="11">
        <v>2795</v>
      </c>
      <c r="P43" s="12"/>
      <c r="Q43" s="11">
        <v>5182</v>
      </c>
      <c r="R43" s="12"/>
      <c r="S43" s="13">
        <f>Q43/$AA$45*100</f>
        <v>1.2505369441722856</v>
      </c>
      <c r="T43" s="14"/>
      <c r="U43" s="1"/>
      <c r="V43" s="10" t="s">
        <v>9</v>
      </c>
      <c r="W43" s="11">
        <v>0</v>
      </c>
      <c r="X43" s="12"/>
      <c r="Y43" s="11">
        <v>0</v>
      </c>
      <c r="Z43" s="12"/>
      <c r="AA43" s="11">
        <v>0</v>
      </c>
      <c r="AB43" s="12"/>
      <c r="AC43" s="13">
        <f>AA43/$AA$45*100</f>
        <v>0</v>
      </c>
      <c r="AD43" s="14"/>
      <c r="AE43" s="1"/>
    </row>
    <row r="44" spans="1:31" ht="22.5" customHeight="1">
      <c r="A44" s="1"/>
      <c r="B44" s="17" t="s">
        <v>8</v>
      </c>
      <c r="C44" s="22"/>
      <c r="D44" s="19">
        <f>SUM(C39:C43)</f>
        <v>11212</v>
      </c>
      <c r="E44" s="22"/>
      <c r="F44" s="19">
        <f>SUM(E39:E43)</f>
        <v>11489</v>
      </c>
      <c r="G44" s="22"/>
      <c r="H44" s="19">
        <f>SUM(G39:G43)</f>
        <v>22701</v>
      </c>
      <c r="I44" s="20"/>
      <c r="J44" s="21">
        <f>H44/$AA$45*100</f>
        <v>5.4782784966528473</v>
      </c>
      <c r="K44" s="16"/>
      <c r="L44" s="17" t="s">
        <v>8</v>
      </c>
      <c r="M44" s="22"/>
      <c r="N44" s="19">
        <f>SUM(M39:M43)</f>
        <v>12326</v>
      </c>
      <c r="O44" s="22"/>
      <c r="P44" s="19">
        <f>SUM(O39:O43)</f>
        <v>14704</v>
      </c>
      <c r="Q44" s="22"/>
      <c r="R44" s="19">
        <f>SUM(Q39:Q43)</f>
        <v>27030</v>
      </c>
      <c r="S44" s="20"/>
      <c r="T44" s="21">
        <f>R44/$AA$45*100</f>
        <v>6.5229667311804089</v>
      </c>
      <c r="U44" s="1"/>
      <c r="V44" s="17" t="s">
        <v>8</v>
      </c>
      <c r="W44" s="22"/>
      <c r="X44" s="19">
        <f>SUM(W39:W43)</f>
        <v>0</v>
      </c>
      <c r="Y44" s="22"/>
      <c r="Z44" s="19">
        <f>SUM(Y39:Y43)</f>
        <v>0</v>
      </c>
      <c r="AA44" s="22"/>
      <c r="AB44" s="19">
        <f>SUM(AA39:AA43)</f>
        <v>0</v>
      </c>
      <c r="AC44" s="20"/>
      <c r="AD44" s="21">
        <f>AB44/$AA$45*100</f>
        <v>0</v>
      </c>
      <c r="AE44" s="1"/>
    </row>
    <row r="45" spans="1:31" ht="22.5" customHeight="1">
      <c r="A45" s="1"/>
      <c r="B45" s="10">
        <v>35</v>
      </c>
      <c r="C45" s="11">
        <v>2423</v>
      </c>
      <c r="D45" s="12"/>
      <c r="E45" s="11">
        <v>2447</v>
      </c>
      <c r="F45" s="12"/>
      <c r="G45" s="11">
        <v>4870</v>
      </c>
      <c r="H45" s="12"/>
      <c r="I45" s="13">
        <f>G45/$AA$45*100</f>
        <v>1.1752440984405694</v>
      </c>
      <c r="J45" s="14"/>
      <c r="K45" s="16"/>
      <c r="L45" s="10">
        <v>75</v>
      </c>
      <c r="M45" s="11">
        <v>2112</v>
      </c>
      <c r="N45" s="12"/>
      <c r="O45" s="11">
        <v>2620</v>
      </c>
      <c r="P45" s="12"/>
      <c r="Q45" s="11">
        <v>4732</v>
      </c>
      <c r="R45" s="12"/>
      <c r="S45" s="13">
        <f>Q45/$AA$45*100</f>
        <v>1.1419414935976948</v>
      </c>
      <c r="T45" s="14"/>
      <c r="U45" s="1"/>
      <c r="V45" s="23" t="s">
        <v>10</v>
      </c>
      <c r="W45" s="24">
        <f>D8+D14+D20+D26+D32+D38+D44+D50+N8+N14+N20+N26+N32+N38+N44+N50+X8+X14+X20+X26+X32+X38+X44</f>
        <v>198039</v>
      </c>
      <c r="X45" s="25"/>
      <c r="Y45" s="24">
        <f>F8+F14+F20+F26+F32+F38+F44+F50+P8+P14+P20+P26+P32+P38+P44+P50+Z8+Z14+Z20+Z26+Z32+Z38+Z44</f>
        <v>216343</v>
      </c>
      <c r="Z45" s="25"/>
      <c r="AA45" s="24">
        <f>W45+Y45</f>
        <v>414382</v>
      </c>
      <c r="AB45" s="25"/>
      <c r="AC45" s="26" t="s">
        <v>11</v>
      </c>
      <c r="AD45" s="27"/>
      <c r="AE45" s="28"/>
    </row>
    <row r="46" spans="1:31" ht="22.5" customHeight="1">
      <c r="A46" s="1"/>
      <c r="B46" s="10">
        <v>36</v>
      </c>
      <c r="C46" s="11">
        <v>2650</v>
      </c>
      <c r="D46" s="12"/>
      <c r="E46" s="11">
        <v>2636</v>
      </c>
      <c r="F46" s="12"/>
      <c r="G46" s="11">
        <v>5286</v>
      </c>
      <c r="H46" s="12"/>
      <c r="I46" s="13">
        <f>G46/$AA$45*100</f>
        <v>1.2756345594161909</v>
      </c>
      <c r="J46" s="14"/>
      <c r="K46" s="16"/>
      <c r="L46" s="10">
        <v>76</v>
      </c>
      <c r="M46" s="11">
        <v>1711</v>
      </c>
      <c r="N46" s="12"/>
      <c r="O46" s="11">
        <v>2283</v>
      </c>
      <c r="P46" s="12"/>
      <c r="Q46" s="11">
        <v>3994</v>
      </c>
      <c r="R46" s="12"/>
      <c r="S46" s="13">
        <f>Q46/$AA$45*100</f>
        <v>0.96384495465536635</v>
      </c>
      <c r="T46" s="14"/>
      <c r="U46" s="1"/>
      <c r="V46" s="29" t="s">
        <v>12</v>
      </c>
      <c r="W46" s="30">
        <f>D8+D14+D20</f>
        <v>27621</v>
      </c>
      <c r="X46" s="30"/>
      <c r="Y46" s="24">
        <f>F8+F14+F20</f>
        <v>26448</v>
      </c>
      <c r="Z46" s="30"/>
      <c r="AA46" s="31">
        <f>W46+Y46</f>
        <v>54069</v>
      </c>
      <c r="AB46" s="30"/>
      <c r="AC46" s="32">
        <f>AA46/$AA$45*100</f>
        <v>13.048105371372309</v>
      </c>
      <c r="AD46" s="33"/>
      <c r="AE46" s="1"/>
    </row>
    <row r="47" spans="1:31" ht="22.5" customHeight="1">
      <c r="A47" s="1"/>
      <c r="B47" s="10">
        <v>37</v>
      </c>
      <c r="C47" s="11">
        <v>2692</v>
      </c>
      <c r="D47" s="12"/>
      <c r="E47" s="11">
        <v>2690</v>
      </c>
      <c r="F47" s="12"/>
      <c r="G47" s="11">
        <v>5382</v>
      </c>
      <c r="H47" s="12"/>
      <c r="I47" s="13">
        <f>G47/$AA$45*100</f>
        <v>1.2988015888721034</v>
      </c>
      <c r="J47" s="14"/>
      <c r="K47" s="16"/>
      <c r="L47" s="10">
        <v>77</v>
      </c>
      <c r="M47" s="11">
        <v>1961</v>
      </c>
      <c r="N47" s="12"/>
      <c r="O47" s="11">
        <v>2632</v>
      </c>
      <c r="P47" s="12"/>
      <c r="Q47" s="11">
        <v>4593</v>
      </c>
      <c r="R47" s="12"/>
      <c r="S47" s="13">
        <f>Q47/$AA$45*100</f>
        <v>1.1083975655313212</v>
      </c>
      <c r="T47" s="14"/>
      <c r="U47" s="1"/>
      <c r="V47" s="23" t="s">
        <v>13</v>
      </c>
      <c r="W47" s="25">
        <f>D26+D32+D38+D44+D50+N8+N14+N20+N26+N32</f>
        <v>122959</v>
      </c>
      <c r="X47" s="25"/>
      <c r="Y47" s="24">
        <f>F26+F32+F38+F44+F50+P8+P14+P20+P26+P32</f>
        <v>126481</v>
      </c>
      <c r="Z47" s="25"/>
      <c r="AA47" s="31">
        <f>W47+Y47</f>
        <v>249440</v>
      </c>
      <c r="AB47" s="25"/>
      <c r="AC47" s="32">
        <f>AA47/$AA$45*100</f>
        <v>60.195664869613061</v>
      </c>
      <c r="AD47" s="27"/>
      <c r="AE47" s="1"/>
    </row>
    <row r="48" spans="1:31" ht="22.5" customHeight="1">
      <c r="A48" s="1"/>
      <c r="B48" s="10">
        <v>38</v>
      </c>
      <c r="C48" s="11">
        <v>2680</v>
      </c>
      <c r="D48" s="12"/>
      <c r="E48" s="11">
        <v>2708</v>
      </c>
      <c r="F48" s="12"/>
      <c r="G48" s="11">
        <v>5388</v>
      </c>
      <c r="H48" s="12"/>
      <c r="I48" s="13">
        <f>G48/$AA$45*100</f>
        <v>1.3002495282130981</v>
      </c>
      <c r="J48" s="14"/>
      <c r="K48" s="16"/>
      <c r="L48" s="10">
        <v>78</v>
      </c>
      <c r="M48" s="11">
        <v>1826</v>
      </c>
      <c r="N48" s="12"/>
      <c r="O48" s="11">
        <v>2418</v>
      </c>
      <c r="P48" s="12"/>
      <c r="Q48" s="11">
        <v>4244</v>
      </c>
      <c r="R48" s="12"/>
      <c r="S48" s="13">
        <f>Q48/$AA$45*100</f>
        <v>1.0241757605301387</v>
      </c>
      <c r="T48" s="14"/>
      <c r="U48" s="1"/>
      <c r="V48" s="23" t="s">
        <v>14</v>
      </c>
      <c r="W48" s="25">
        <f>N38+N44+N50+X8+X14+X20+X26+X32+X38+X44</f>
        <v>47459</v>
      </c>
      <c r="X48" s="25"/>
      <c r="Y48" s="24">
        <f>P38+P44+P50+Z8+Z14+Z20+Z26+Z32+Z38+Z44</f>
        <v>63414</v>
      </c>
      <c r="Z48" s="25"/>
      <c r="AA48" s="31">
        <f>W48+Y48</f>
        <v>110873</v>
      </c>
      <c r="AB48" s="25"/>
      <c r="AC48" s="32">
        <f>AA48/$AA$45*100</f>
        <v>26.756229759014627</v>
      </c>
      <c r="AD48" s="27"/>
      <c r="AE48" s="1"/>
    </row>
    <row r="49" spans="1:31" ht="22.5" customHeight="1">
      <c r="A49" s="1"/>
      <c r="B49" s="10">
        <v>39</v>
      </c>
      <c r="C49" s="11">
        <v>2906</v>
      </c>
      <c r="D49" s="12"/>
      <c r="E49" s="11">
        <v>2961</v>
      </c>
      <c r="F49" s="12"/>
      <c r="G49" s="11">
        <v>5867</v>
      </c>
      <c r="H49" s="12"/>
      <c r="I49" s="13">
        <f>G49/$AA$45*100</f>
        <v>1.4158433522691622</v>
      </c>
      <c r="J49" s="14"/>
      <c r="K49" s="16"/>
      <c r="L49" s="10">
        <v>79</v>
      </c>
      <c r="M49" s="11">
        <v>1742</v>
      </c>
      <c r="N49" s="12"/>
      <c r="O49" s="11">
        <v>2385</v>
      </c>
      <c r="P49" s="12"/>
      <c r="Q49" s="11">
        <v>4127</v>
      </c>
      <c r="R49" s="12"/>
      <c r="S49" s="13">
        <f>Q49/$AA$45*100</f>
        <v>0.99594094338074524</v>
      </c>
      <c r="T49" s="14"/>
      <c r="U49" s="1"/>
      <c r="V49" s="23" t="s">
        <v>15</v>
      </c>
      <c r="W49" s="34">
        <v>44.05</v>
      </c>
      <c r="X49" s="35"/>
      <c r="Y49" s="36">
        <v>47.1</v>
      </c>
      <c r="Z49" s="35"/>
      <c r="AA49" s="36">
        <v>45.64</v>
      </c>
      <c r="AB49" s="34"/>
      <c r="AC49" s="37"/>
      <c r="AD49" s="38"/>
      <c r="AE49" s="1"/>
    </row>
    <row r="50" spans="1:31" ht="22.5" customHeight="1" thickBot="1">
      <c r="A50" s="1"/>
      <c r="B50" s="39" t="s">
        <v>8</v>
      </c>
      <c r="C50" s="40"/>
      <c r="D50" s="41">
        <f>SUM(C45:C49)</f>
        <v>13351</v>
      </c>
      <c r="E50" s="40"/>
      <c r="F50" s="41">
        <f>SUM(E45:E49)</f>
        <v>13442</v>
      </c>
      <c r="G50" s="40"/>
      <c r="H50" s="41">
        <f>SUM(G45:G49)</f>
        <v>26793</v>
      </c>
      <c r="I50" s="42"/>
      <c r="J50" s="43">
        <f>H50/$AA$45*100</f>
        <v>6.4657731272111247</v>
      </c>
      <c r="K50" s="16"/>
      <c r="L50" s="39" t="s">
        <v>8</v>
      </c>
      <c r="M50" s="40"/>
      <c r="N50" s="41">
        <f>SUM(M45:M49)</f>
        <v>9352</v>
      </c>
      <c r="O50" s="40"/>
      <c r="P50" s="41">
        <f>SUM(O45:O49)</f>
        <v>12338</v>
      </c>
      <c r="Q50" s="40"/>
      <c r="R50" s="41">
        <f>SUM(Q45:Q49)</f>
        <v>21690</v>
      </c>
      <c r="S50" s="42"/>
      <c r="T50" s="43">
        <f>R50/$AA$45*100</f>
        <v>5.2343007176952661</v>
      </c>
      <c r="U50" s="1"/>
      <c r="V50" s="44"/>
      <c r="W50" s="45">
        <v>174490</v>
      </c>
      <c r="X50" s="45"/>
      <c r="Y50" s="46" t="s">
        <v>16</v>
      </c>
      <c r="Z50" s="47"/>
      <c r="AA50" s="48" t="s">
        <v>17</v>
      </c>
      <c r="AB50" s="49"/>
      <c r="AC50" s="50">
        <f>AA45/W50</f>
        <v>2.3748180411484898</v>
      </c>
      <c r="AD50" s="51" t="s">
        <v>18</v>
      </c>
      <c r="AE50" s="1"/>
    </row>
    <row r="51" spans="1:31" ht="22.5" customHeight="1">
      <c r="A51" s="1"/>
      <c r="B51" s="1"/>
      <c r="C51" s="16" t="s">
        <v>19</v>
      </c>
      <c r="D51" s="12"/>
      <c r="E51" s="16"/>
      <c r="F51" s="16"/>
      <c r="G51" s="16"/>
      <c r="H51" s="16"/>
      <c r="I51" s="52"/>
      <c r="J51" s="52"/>
      <c r="K51" s="16"/>
      <c r="L51" s="1"/>
      <c r="M51" s="16"/>
      <c r="N51" s="53"/>
      <c r="O51" s="16"/>
      <c r="P51" s="16"/>
      <c r="Q51" s="16"/>
      <c r="R51" s="16"/>
      <c r="S51" s="52"/>
      <c r="T51" s="52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>
      <c r="A52" s="1"/>
      <c r="B52" s="1"/>
      <c r="C52" s="16"/>
      <c r="D52" s="12"/>
      <c r="E52" s="16"/>
      <c r="F52" s="16"/>
      <c r="G52" s="16"/>
      <c r="H52" s="16"/>
      <c r="I52" s="52"/>
      <c r="J52" s="52"/>
      <c r="K52" s="16"/>
      <c r="L52" s="1"/>
      <c r="M52" s="16"/>
      <c r="N52" s="53"/>
      <c r="O52" s="16"/>
      <c r="P52" s="16"/>
      <c r="Q52" s="16"/>
      <c r="R52" s="16"/>
      <c r="S52" s="52"/>
      <c r="T52" s="52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1"/>
      <c r="B53" s="1"/>
      <c r="C53" s="16"/>
      <c r="D53" s="12"/>
      <c r="E53" s="16"/>
      <c r="F53" s="16"/>
      <c r="G53" s="16"/>
      <c r="H53" s="16"/>
      <c r="I53" s="52"/>
      <c r="J53" s="52"/>
      <c r="K53" s="16"/>
      <c r="L53" s="1"/>
      <c r="M53" s="16"/>
      <c r="N53" s="53"/>
      <c r="O53" s="16"/>
      <c r="P53" s="16"/>
      <c r="Q53" s="16"/>
      <c r="R53" s="16"/>
      <c r="S53" s="52"/>
      <c r="T53" s="52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1"/>
      <c r="B54" s="1"/>
      <c r="C54" s="16"/>
      <c r="D54" s="12"/>
      <c r="E54" s="16"/>
      <c r="F54" s="16"/>
      <c r="G54" s="16"/>
      <c r="H54" s="16"/>
      <c r="I54" s="52"/>
      <c r="J54" s="52"/>
      <c r="K54" s="2"/>
      <c r="L54" s="1"/>
      <c r="M54" s="16"/>
      <c r="N54" s="53"/>
      <c r="O54" s="16"/>
      <c r="P54" s="16"/>
      <c r="Q54" s="16"/>
      <c r="R54" s="16"/>
      <c r="S54" s="52"/>
      <c r="T54" s="52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1"/>
      <c r="B55" s="1"/>
      <c r="C55" s="16"/>
      <c r="D55" s="12"/>
      <c r="E55" s="16"/>
      <c r="F55" s="16"/>
      <c r="G55" s="16"/>
      <c r="H55" s="16"/>
      <c r="I55" s="52"/>
      <c r="J55" s="52"/>
      <c r="K55" s="2"/>
      <c r="L55" s="1"/>
      <c r="M55" s="16"/>
      <c r="N55" s="53"/>
      <c r="O55" s="16"/>
      <c r="P55" s="16"/>
      <c r="Q55" s="16"/>
      <c r="R55" s="16"/>
      <c r="S55" s="52"/>
      <c r="T55" s="52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1"/>
      <c r="B56" s="1"/>
      <c r="C56" s="16"/>
      <c r="D56" s="12"/>
      <c r="E56" s="16"/>
      <c r="F56" s="16"/>
      <c r="G56" s="16"/>
      <c r="H56" s="16"/>
      <c r="I56" s="52"/>
      <c r="J56" s="52"/>
      <c r="K56" s="2"/>
      <c r="L56" s="1"/>
      <c r="M56" s="16"/>
      <c r="N56" s="53"/>
      <c r="O56" s="16"/>
      <c r="P56" s="16"/>
      <c r="Q56" s="16"/>
      <c r="R56" s="16"/>
      <c r="S56" s="52"/>
      <c r="T56" s="52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1"/>
      <c r="B57" s="1"/>
      <c r="C57" s="16"/>
      <c r="D57" s="12"/>
      <c r="E57" s="16"/>
      <c r="F57" s="16"/>
      <c r="G57" s="16"/>
      <c r="H57" s="16"/>
      <c r="I57" s="52"/>
      <c r="J57" s="52"/>
      <c r="K57" s="2"/>
      <c r="L57" s="1"/>
      <c r="M57" s="16"/>
      <c r="N57" s="53"/>
      <c r="O57" s="16"/>
      <c r="P57" s="16"/>
      <c r="Q57" s="16"/>
      <c r="R57" s="16"/>
      <c r="S57" s="52"/>
      <c r="T57" s="52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1"/>
      <c r="B58" s="54"/>
      <c r="C58" s="16"/>
      <c r="D58" s="12"/>
      <c r="E58" s="16"/>
      <c r="F58" s="16"/>
      <c r="G58" s="16"/>
      <c r="H58" s="16"/>
      <c r="I58" s="52"/>
      <c r="J58" s="52"/>
      <c r="K58" s="2"/>
      <c r="L58" s="54"/>
      <c r="M58" s="16"/>
      <c r="N58" s="53"/>
      <c r="O58" s="16"/>
      <c r="P58" s="16"/>
      <c r="Q58" s="16"/>
      <c r="R58" s="16"/>
      <c r="S58" s="52"/>
      <c r="T58" s="52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>
      <c r="A59" s="1"/>
      <c r="B59" s="1"/>
      <c r="C59" s="16"/>
      <c r="D59" s="12"/>
      <c r="E59" s="16"/>
      <c r="F59" s="16"/>
      <c r="G59" s="16"/>
      <c r="H59" s="16"/>
      <c r="I59" s="52"/>
      <c r="J59" s="52"/>
      <c r="K59" s="2"/>
      <c r="L59" s="1"/>
      <c r="M59" s="16"/>
      <c r="N59" s="53"/>
      <c r="O59" s="16"/>
      <c r="P59" s="16"/>
      <c r="Q59" s="16"/>
      <c r="R59" s="16"/>
      <c r="S59" s="52"/>
      <c r="T59" s="52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>
      <c r="A60" s="1"/>
      <c r="B60" s="1"/>
      <c r="C60" s="16"/>
      <c r="D60" s="12"/>
      <c r="E60" s="16"/>
      <c r="F60" s="16"/>
      <c r="G60" s="16"/>
      <c r="H60" s="16"/>
      <c r="I60" s="52"/>
      <c r="J60" s="52"/>
      <c r="K60" s="2"/>
      <c r="L60" s="1"/>
      <c r="M60" s="16"/>
      <c r="N60" s="53"/>
      <c r="O60" s="16"/>
      <c r="P60" s="16"/>
      <c r="Q60" s="16"/>
      <c r="R60" s="16"/>
      <c r="S60" s="52"/>
      <c r="T60" s="52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>
      <c r="A61" s="1"/>
      <c r="B61" s="1"/>
      <c r="C61" s="16"/>
      <c r="D61" s="12"/>
      <c r="E61" s="16"/>
      <c r="F61" s="16"/>
      <c r="G61" s="16"/>
      <c r="H61" s="16"/>
      <c r="I61" s="52"/>
      <c r="J61" s="52"/>
      <c r="K61" s="2"/>
      <c r="L61" s="1"/>
      <c r="M61" s="16"/>
      <c r="N61" s="53"/>
      <c r="O61" s="16"/>
      <c r="P61" s="16"/>
      <c r="Q61" s="16"/>
      <c r="R61" s="16"/>
      <c r="S61" s="52"/>
      <c r="T61" s="52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1"/>
      <c r="B62" s="1"/>
      <c r="C62" s="16"/>
      <c r="D62" s="12"/>
      <c r="E62" s="16"/>
      <c r="F62" s="16"/>
      <c r="G62" s="16"/>
      <c r="H62" s="16"/>
      <c r="I62" s="52"/>
      <c r="J62" s="52"/>
      <c r="K62" s="2"/>
      <c r="L62" s="1"/>
      <c r="M62" s="16"/>
      <c r="N62" s="53"/>
      <c r="O62" s="16"/>
      <c r="P62" s="16"/>
      <c r="Q62" s="16"/>
      <c r="R62" s="16"/>
      <c r="S62" s="52"/>
      <c r="T62" s="52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>
      <c r="A63" s="1"/>
      <c r="B63" s="1"/>
      <c r="C63" s="16"/>
      <c r="D63" s="12"/>
      <c r="E63" s="16"/>
      <c r="F63" s="16"/>
      <c r="G63" s="16"/>
      <c r="H63" s="16"/>
      <c r="I63" s="52"/>
      <c r="J63" s="52"/>
      <c r="K63" s="2"/>
      <c r="L63" s="55"/>
      <c r="M63" s="16"/>
      <c r="N63" s="53"/>
      <c r="O63" s="16"/>
      <c r="P63" s="16"/>
      <c r="Q63" s="16"/>
      <c r="R63" s="16"/>
      <c r="S63" s="52"/>
      <c r="T63" s="52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>
      <c r="A64" s="1"/>
      <c r="B64" s="54"/>
      <c r="C64" s="16"/>
      <c r="D64" s="12"/>
      <c r="E64" s="16"/>
      <c r="F64" s="16"/>
      <c r="G64" s="16"/>
      <c r="H64" s="16"/>
      <c r="I64" s="52"/>
      <c r="J64" s="52"/>
      <c r="K64" s="2"/>
      <c r="L64" s="54"/>
      <c r="M64" s="16"/>
      <c r="N64" s="53"/>
      <c r="O64" s="16"/>
      <c r="P64" s="16"/>
      <c r="Q64" s="16"/>
      <c r="R64" s="16"/>
      <c r="S64" s="52"/>
      <c r="T64" s="52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>
      <c r="A65" s="1"/>
      <c r="B65" s="1"/>
      <c r="C65" s="16"/>
      <c r="D65" s="12"/>
      <c r="E65" s="16"/>
      <c r="F65" s="16"/>
      <c r="G65" s="16"/>
      <c r="H65" s="16"/>
      <c r="I65" s="52"/>
      <c r="J65" s="52"/>
      <c r="K65" s="2"/>
      <c r="L65" s="54"/>
      <c r="M65" s="16"/>
      <c r="N65" s="53"/>
      <c r="O65" s="16"/>
      <c r="P65" s="16"/>
      <c r="Q65" s="16"/>
      <c r="R65" s="16"/>
      <c r="S65" s="52"/>
      <c r="T65" s="52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>
      <c r="A66" s="1"/>
      <c r="B66" s="1"/>
      <c r="C66" s="16"/>
      <c r="D66" s="12"/>
      <c r="E66" s="16"/>
      <c r="F66" s="16"/>
      <c r="G66" s="16"/>
      <c r="H66" s="16"/>
      <c r="I66" s="52"/>
      <c r="J66" s="52"/>
      <c r="K66" s="2"/>
      <c r="L66" s="54"/>
      <c r="M66" s="16"/>
      <c r="N66" s="53"/>
      <c r="O66" s="53"/>
      <c r="P66" s="53"/>
      <c r="Q66" s="16"/>
      <c r="R66" s="16"/>
      <c r="S66" s="52"/>
      <c r="T66" s="52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>
      <c r="A67" s="1"/>
      <c r="B67" s="1"/>
      <c r="C67" s="16"/>
      <c r="D67" s="12"/>
      <c r="E67" s="16"/>
      <c r="F67" s="16"/>
      <c r="G67" s="16"/>
      <c r="H67" s="16"/>
      <c r="I67" s="52"/>
      <c r="J67" s="52"/>
      <c r="K67" s="2"/>
      <c r="L67" s="54"/>
      <c r="M67" s="16"/>
      <c r="N67" s="53"/>
      <c r="O67" s="53"/>
      <c r="P67" s="53"/>
      <c r="Q67" s="16"/>
      <c r="R67" s="16"/>
      <c r="S67" s="52"/>
      <c r="T67" s="52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>
      <c r="A68" s="1"/>
      <c r="B68" s="1"/>
      <c r="C68" s="16"/>
      <c r="D68" s="12"/>
      <c r="E68" s="16"/>
      <c r="F68" s="16"/>
      <c r="G68" s="16"/>
      <c r="H68" s="16"/>
      <c r="I68" s="52"/>
      <c r="J68" s="52"/>
      <c r="K68" s="2"/>
      <c r="L68" s="54"/>
      <c r="M68" s="16"/>
      <c r="N68" s="53"/>
      <c r="O68" s="53"/>
      <c r="P68" s="53"/>
      <c r="Q68" s="16"/>
      <c r="R68" s="16"/>
      <c r="S68" s="52"/>
      <c r="T68" s="52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>
      <c r="A69" s="1"/>
      <c r="B69" s="1"/>
      <c r="C69" s="16"/>
      <c r="D69" s="12"/>
      <c r="E69" s="16"/>
      <c r="F69" s="16"/>
      <c r="G69" s="16"/>
      <c r="H69" s="16"/>
      <c r="I69" s="52"/>
      <c r="J69" s="52"/>
      <c r="K69" s="2"/>
      <c r="L69" s="54"/>
      <c r="M69" s="16"/>
      <c r="N69" s="15"/>
      <c r="O69" s="16"/>
      <c r="P69" s="15"/>
      <c r="Q69" s="16"/>
      <c r="R69" s="15"/>
      <c r="S69" s="52"/>
      <c r="T69" s="52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>
      <c r="A70" s="1"/>
      <c r="B70" s="54"/>
      <c r="C70" s="16"/>
      <c r="D70" s="12"/>
      <c r="E70" s="16"/>
      <c r="F70" s="16"/>
      <c r="G70" s="16"/>
      <c r="H70" s="16"/>
      <c r="I70" s="52"/>
      <c r="J70" s="52"/>
      <c r="K70" s="2"/>
      <c r="L70" s="1"/>
      <c r="M70" s="16"/>
      <c r="N70" s="56"/>
      <c r="O70" s="16"/>
      <c r="P70" s="52"/>
      <c r="Q70" s="16"/>
      <c r="R70" s="16"/>
      <c r="S70" s="52"/>
      <c r="T70" s="52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>
      <c r="A71" s="1"/>
      <c r="B71" s="1"/>
      <c r="C71" s="1"/>
      <c r="D71" s="57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>
      <c r="A72" s="1"/>
      <c r="B72" s="1"/>
      <c r="C72" s="1"/>
      <c r="D72" s="57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>
      <c r="A73" s="1"/>
      <c r="B73" s="1"/>
      <c r="C73" s="1"/>
      <c r="D73" s="57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>
      <c r="A74" s="1"/>
      <c r="B74" s="1"/>
      <c r="C74" s="1"/>
      <c r="D74" s="57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>
      <c r="A75" s="1"/>
      <c r="B75" s="1"/>
      <c r="C75" s="1"/>
      <c r="D75" s="57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>
      <c r="A76" s="1"/>
      <c r="B76" s="1"/>
      <c r="C76" s="1"/>
      <c r="D76" s="57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>
      <c r="A77" s="1"/>
      <c r="B77" s="1"/>
      <c r="C77" s="1"/>
      <c r="D77" s="57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>
      <c r="A78" s="1"/>
      <c r="B78" s="1"/>
      <c r="C78" s="1"/>
      <c r="D78" s="57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>
      <c r="A79" s="1"/>
      <c r="B79" s="1"/>
      <c r="C79" s="1"/>
      <c r="D79" s="57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>
      <c r="A80" s="1"/>
      <c r="B80" s="1"/>
      <c r="C80" s="1"/>
      <c r="D80" s="57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>
      <c r="A81" s="1"/>
      <c r="B81" s="1"/>
      <c r="C81" s="1"/>
      <c r="D81" s="57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>
      <c r="A82" s="1"/>
      <c r="B82" s="1"/>
      <c r="C82" s="1"/>
      <c r="D82" s="57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>
      <c r="A83" s="1"/>
      <c r="B83" s="1"/>
      <c r="C83" s="1"/>
      <c r="D83" s="57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>
      <c r="A84" s="1"/>
      <c r="B84" s="1"/>
      <c r="C84" s="1"/>
      <c r="D84" s="57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>
      <c r="A85" s="1"/>
      <c r="B85" s="1"/>
      <c r="C85" s="1"/>
      <c r="D85" s="57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>
      <c r="A86" s="1"/>
      <c r="B86" s="1"/>
      <c r="C86" s="1"/>
      <c r="D86" s="57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>
      <c r="A87" s="1"/>
      <c r="B87" s="1"/>
      <c r="C87" s="1"/>
      <c r="D87" s="57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>
      <c r="A88" s="1"/>
      <c r="B88" s="1"/>
      <c r="C88" s="1"/>
      <c r="D88" s="57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>
      <c r="A89" s="1"/>
      <c r="B89" s="1"/>
      <c r="C89" s="1"/>
      <c r="D89" s="57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>
      <c r="A90" s="1"/>
      <c r="B90" s="1"/>
      <c r="C90" s="1"/>
      <c r="D90" s="57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>
      <c r="A91" s="1"/>
      <c r="B91" s="1"/>
      <c r="C91" s="1"/>
      <c r="D91" s="57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>
      <c r="A92" s="1"/>
      <c r="B92" s="1"/>
      <c r="C92" s="1"/>
      <c r="D92" s="57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>
      <c r="A93" s="1"/>
      <c r="B93" s="1"/>
      <c r="C93" s="1"/>
      <c r="D93" s="57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>
      <c r="A94" s="1"/>
      <c r="B94" s="1"/>
      <c r="C94" s="1"/>
      <c r="D94" s="57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>
      <c r="A95" s="1"/>
      <c r="B95" s="1"/>
      <c r="C95" s="1"/>
      <c r="D95" s="57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>
      <c r="A96" s="1"/>
      <c r="B96" s="1"/>
      <c r="C96" s="1"/>
      <c r="D96" s="57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>
      <c r="A97" s="1"/>
      <c r="B97" s="1"/>
      <c r="C97" s="1"/>
      <c r="D97" s="57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>
      <c r="A98" s="1"/>
      <c r="B98" s="1"/>
      <c r="C98" s="1"/>
      <c r="D98" s="57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>
      <c r="A99" s="1"/>
      <c r="B99" s="1"/>
      <c r="C99" s="1"/>
      <c r="D99" s="5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>
      <c r="A100" s="1"/>
      <c r="B100" s="1"/>
      <c r="C100" s="1"/>
      <c r="D100" s="57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>
      <c r="A101" s="1"/>
      <c r="B101" s="1"/>
      <c r="C101" s="1"/>
      <c r="D101" s="5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58"/>
      <c r="AC101" s="1"/>
      <c r="AD101" s="58"/>
      <c r="AE101" s="1"/>
    </row>
    <row r="102" spans="1:31">
      <c r="A102" s="1"/>
      <c r="B102" s="1"/>
      <c r="C102" s="1"/>
      <c r="D102" s="5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58"/>
      <c r="AC102" s="1"/>
      <c r="AD102" s="58"/>
      <c r="AE102" s="1"/>
    </row>
    <row r="103" spans="1:31">
      <c r="A103" s="1"/>
      <c r="B103" s="1"/>
      <c r="C103" s="1"/>
      <c r="D103" s="57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58"/>
      <c r="AC103" s="1"/>
      <c r="AD103" s="58"/>
      <c r="AE103" s="1"/>
    </row>
    <row r="104" spans="1:31">
      <c r="A104" s="1"/>
      <c r="B104" s="1"/>
      <c r="C104" s="1"/>
      <c r="D104" s="57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58"/>
      <c r="AC104" s="1"/>
      <c r="AD104" s="58"/>
      <c r="AE104" s="1"/>
    </row>
  </sheetData>
  <phoneticPr fontId="3"/>
  <printOptions horizontalCentered="1" verticalCentered="1"/>
  <pageMargins left="0.19685039370078741" right="0.78740157480314965" top="0.19685039370078741" bottom="0.19685039370078741" header="0.51181102362204722" footer="0.51181102362204722"/>
  <pageSetup paperSize="9" scale="53" orientation="landscape" r:id="rId1"/>
  <headerFooter alignWithMargins="0">
    <oddFooter>&amp;C&amp;R^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RENTAI</cp:lastModifiedBy>
  <dcterms:created xsi:type="dcterms:W3CDTF">2015-04-03T08:46:25Z</dcterms:created>
  <dcterms:modified xsi:type="dcterms:W3CDTF">2015-04-03T08:46:55Z</dcterms:modified>
</cp:coreProperties>
</file>