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04】  決算・監査\市町村財政比較分析表（準公含む）\R6\作成資料\④担当作成\"/>
    </mc:Choice>
  </mc:AlternateContent>
  <xr:revisionPtr revIDLastSave="0" documentId="13_ncr:1_{EFBFF152-54C0-44E4-A00C-983996525751}"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E40" i="10"/>
  <c r="AM40" i="10"/>
  <c r="U40" i="10"/>
  <c r="C40" i="10"/>
  <c r="BE39" i="10"/>
  <c r="AM39" i="10"/>
  <c r="U39" i="10"/>
  <c r="C39" i="10"/>
  <c r="BE38" i="10"/>
  <c r="AM38" i="10"/>
  <c r="U38" i="10"/>
  <c r="C38" i="10"/>
  <c r="BE37" i="10"/>
  <c r="BE36" i="10"/>
  <c r="C34" i="10"/>
  <c r="C35" i="10" l="1"/>
  <c r="C36" i="10" s="1"/>
  <c r="C37"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BE34" i="10"/>
  <c r="BE35" i="10" s="1"/>
  <c r="BW34" i="10" l="1"/>
  <c r="BW35" i="10" s="1"/>
  <c r="BW36" i="10" s="1"/>
  <c r="BW37" i="10" s="1"/>
  <c r="BW38" i="10" s="1"/>
  <c r="BW39" i="10" s="1"/>
  <c r="BW40" i="10" s="1"/>
  <c r="CO34" i="10" l="1"/>
  <c r="CO35" i="10" s="1"/>
  <c r="CO36" i="10" s="1"/>
  <c r="CO37" i="10" s="1"/>
  <c r="CO38" i="10" s="1"/>
  <c r="CO39" i="10" s="1"/>
  <c r="CO40" i="10" s="1"/>
  <c r="CO41" i="10" s="1"/>
</calcChain>
</file>

<file path=xl/sharedStrings.xml><?xml version="1.0" encoding="utf-8"?>
<sst xmlns="http://schemas.openxmlformats.org/spreadsheetml/2006/main" count="1119" uniqueCount="582">
  <si>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</si>
  <si>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</si>
  <si>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</si>
  <si>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</si>
  <si>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</si>
  <si>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</si>
  <si>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</si>
  <si>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</si>
  <si>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</si>
  <si>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</si>
  <si>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</si>
  <si>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</si>
  <si>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</si>
  <si>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</si>
  <si>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</si>
  <si>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</si>
  <si>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</si>
  <si>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</si>
  <si>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</si>
  <si>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</si>
  <si>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</si>
  <si>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</si>
  <si>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</si>
  <si>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</si>
  <si>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</si>
  <si>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</si>
  <si>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</si>
  <si>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</si>
  <si>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</si>
  <si>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</si>
  <si>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</si>
  <si>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</si>
  <si>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</si>
  <si>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</si>
  <si>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</si>
  <si>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</si>
  <si>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</si>
  <si>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</si>
  <si>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</si>
  <si>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</si>
  <si>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</si>
  <si>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</si>
  <si>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</si>
  <si>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</si>
  <si>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</si>
  <si>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</si>
  <si>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</si>
  <si>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</si>
  <si>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</si>
  <si>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</si>
  <si>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</si>
  <si>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</si>
  <si>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</si>
  <si>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</si>
  <si>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</si>
  <si>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</si>
  <si>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</si>
  <si>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</si>
  <si>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</si>
  <si>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</si>
  <si>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</si>
  <si>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</si>
  <si>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</si>
  <si>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</si>
  <si>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</si>
  <si>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</si>
  <si>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</si>
  <si>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</si>
  <si>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</si>
  <si>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</si>
  <si>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</si>
  <si>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</si>
  <si>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</si>
  <si>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</si>
  <si>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</si>
  <si>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</si>
  <si>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</si>
  <si>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</si>
  <si>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</si>
  <si>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</si>
  <si>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</si>
  <si>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</si>
  <si>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</si>
  <si>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</si>
  <si>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</si>
  <si>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</si>
  <si>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</si>
  <si>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</si>
  <si>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</si>
  <si>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</si>
  <si>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</si>
  <si>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</si>
  <si>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</si>
  <si>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</si>
  <si>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岐阜市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</si>
  <si>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</si>
  <si>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</si>
  <si>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</si>
  <si>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</si>
  <si>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</si>
  <si>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</si>
  <si>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</si>
  <si>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</si>
  <si>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</si>
  <si>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</si>
  <si>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</si>
  <si>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</si>
  <si>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</si>
  <si>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</si>
  <si>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</si>
  <si>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</si>
  <si>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</si>
  <si>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</si>
  <si>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</si>
  <si>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</si>
  <si>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</si>
  <si>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</si>
  <si>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</si>
  <si>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</si>
  <si>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</si>
  <si>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</si>
  <si>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</si>
  <si>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</si>
  <si>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</si>
  <si>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</si>
  <si>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</si>
  <si>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</si>
  <si>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</si>
  <si>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</si>
  <si>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</si>
  <si>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</si>
  <si>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</si>
  <si>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</si>
  <si>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</si>
  <si>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</si>
  <si>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</si>
  <si>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</si>
  <si>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</si>
  <si>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</si>
  <si>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</si>
  <si>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</si>
  <si>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</si>
  <si>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</si>
  <si>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</si>
  <si>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</si>
  <si>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</si>
  <si>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</si>
  <si>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</si>
  <si>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</si>
  <si>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</si>
  <si>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</si>
  <si>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</si>
  <si>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</si>
  <si>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</si>
  <si>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</si>
  <si>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</si>
  <si>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</si>
  <si>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</si>
  <si>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</si>
  <si>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</si>
  <si>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</si>
  <si>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</si>
  <si>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</si>
  <si>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</si>
  <si>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</si>
  <si>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</si>
  <si>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</si>
  <si>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</si>
  <si>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</si>
  <si>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</si>
  <si>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</si>
  <si>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</si>
  <si>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</si>
  <si>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</si>
  <si>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</si>
  <si>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</si>
  <si>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</si>
  <si>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</si>
  <si>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</si>
  <si>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</si>
  <si>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</si>
  <si>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</si>
  <si>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</si>
  <si>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</si>
  <si>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</si>
  <si>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</si>
  <si>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</si>
  <si>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</si>
  <si>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</si>
  <si>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</si>
  <si>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</si>
  <si>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</si>
  <si>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</si>
  <si>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</si>
  <si>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</si>
  <si>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</si>
  <si>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</si>
  <si>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</si>
  <si>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</si>
  <si>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</si>
  <si>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</si>
  <si>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</si>
  <si>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</si>
  <si>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岐阜県岐阜市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</si>
  <si>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</si>
  <si>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</si>
  <si>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</si>
  <si>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</si>
  <si>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</si>
  <si>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</si>
  <si>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</si>
  <si>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</si>
  <si>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</si>
  <si>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</si>
  <si>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</si>
  <si>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</si>
  <si>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</si>
  <si>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</si>
  <si>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</si>
  <si>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</si>
  <si>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</si>
  <si>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</si>
  <si>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</si>
  <si>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</si>
  <si>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</si>
  <si>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</si>
  <si>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</si>
  <si>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</si>
  <si>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</si>
  <si>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</si>
  <si>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</si>
  <si>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</si>
  <si>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</si>
  <si>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</si>
  <si>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</si>
  <si>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</si>
  <si>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</si>
  <si>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</si>
  <si>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</si>
  <si>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</si>
  <si>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</si>
  <si>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</si>
  <si>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</si>
  <si>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</si>
  <si>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</si>
  <si>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</si>
  <si>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</si>
  <si>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</si>
  <si>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</si>
  <si>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</si>
  <si>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</si>
  <si>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</si>
  <si>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</si>
  <si>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</si>
  <si>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</si>
  <si>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</si>
  <si>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</si>
  <si>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</si>
  <si>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</si>
  <si>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</si>
  <si>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</si>
  <si>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</si>
  <si>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</si>
  <si>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</si>
  <si>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</si>
  <si>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</si>
  <si>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</si>
  <si>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</si>
  <si>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</si>
  <si>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</si>
  <si>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</si>
  <si>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</si>
  <si>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</si>
  <si>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</si>
  <si>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</si>
  <si>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</si>
  <si>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</si>
  <si>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</si>
  <si>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</si>
  <si>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</si>
  <si>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</si>
  <si>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</si>
  <si>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</si>
  <si>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</si>
  <si>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</si>
  <si>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</si>
  <si>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</si>
  <si>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</si>
  <si>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</si>
  <si>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</si>
  <si>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</si>
  <si>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</si>
  <si>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</si>
  <si>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</si>
  <si>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</si>
  <si>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</si>
  <si>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</si>
  <si>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</si>
  <si>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</si>
  <si>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</si>
  <si>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</si>
  <si>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</si>
  <si>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</si>
  <si>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</si>
  <si>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</si>
  <si>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</si>
  <si>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</si>
  <si>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</si>
  <si>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</si>
  <si>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</si>
  <si>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</si>
  <si>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</si>
  <si>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</si>
  <si>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</si>
  <si>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</si>
  <si>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</si>
  <si>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</si>
  <si>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</si>
  <si>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</si>
  <si>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</si>
  <si>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</si>
  <si>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</si>
  <si>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</si>
  <si>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</si>
  <si>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</si>
  <si>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</si>
  <si>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</si>
  <si>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</si>
  <si>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</si>
  <si>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</si>
  <si>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</si>
  <si>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</si>
  <si>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</si>
  <si>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</si>
  <si>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</si>
  <si>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</si>
  <si>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</si>
  <si>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</si>
  <si>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</si>
  <si>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</si>
  <si>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</si>
  <si>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</si>
  <si>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</si>
  <si>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</si>
  <si>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</si>
  <si>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</si>
  <si>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</si>
  <si>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</si>
  <si>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</si>
  <si>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</si>
  <si>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</si>
  <si>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</si>
  <si>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</si>
  <si>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</si>
  <si>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岐阜県岐阜市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</si>
  <si>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</si>
  <si>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</si>
  <si>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</si>
  <si>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</si>
  <si>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</si>
  <si>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</si>
  <si>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</si>
  <si>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</si>
  <si>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</si>
  <si>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</si>
  <si>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</si>
  <si>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</si>
  <si>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</si>
  <si>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</si>
  <si>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</si>
  <si>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</si>
  <si>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</si>
  <si>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</si>
  <si>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</si>
  <si>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</si>
  <si>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育英資金貸付事業特別会計</t>
    <phoneticPr fontId="5"/>
  </si>
  <si>
    <t>母子父子寡婦福祉資金貸付事業特別会計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</si>
  <si>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</si>
  <si>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</si>
  <si>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</si>
  <si>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</si>
  <si>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</si>
  <si>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</si>
  <si>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</si>
  <si>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</si>
  <si>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</si>
  <si>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</si>
  <si>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</si>
  <si>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</si>
  <si>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</si>
  <si>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</si>
  <si>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</si>
  <si>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</si>
  <si>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</si>
  <si>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</si>
  <si>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</si>
  <si>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</si>
  <si>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中央卸売市場事業会計</t>
    <phoneticPr fontId="5"/>
  </si>
  <si>
    <t>水道事業会計</t>
    <phoneticPr fontId="5"/>
  </si>
  <si>
    <t>下水道事業会計</t>
    <phoneticPr fontId="5"/>
  </si>
  <si>
    <t>食肉地方卸売市場事業特別会計</t>
    <phoneticPr fontId="5"/>
  </si>
  <si>
    <t>法非適用企業</t>
    <phoneticPr fontId="5"/>
  </si>
  <si>
    <t>観光事業特別会計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</si>
  <si>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</si>
  <si>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</si>
  <si>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</si>
  <si>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</si>
  <si>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</si>
  <si>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</si>
  <si>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</si>
  <si>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</si>
  <si>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</si>
  <si>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</si>
  <si>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</si>
  <si>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</si>
  <si>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</si>
  <si>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</si>
  <si>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</si>
  <si>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</si>
  <si>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</si>
  <si>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</si>
  <si>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</si>
  <si>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</si>
  <si>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</si>
  <si>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</si>
  <si>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</si>
  <si>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</si>
  <si>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</si>
  <si>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</si>
  <si>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</si>
  <si>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</si>
  <si>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</si>
  <si>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</si>
  <si>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</si>
  <si>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</si>
  <si>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</si>
  <si>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</si>
  <si>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</si>
  <si>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</si>
  <si>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</si>
  <si>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</si>
  <si>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</si>
  <si>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</si>
  <si>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</si>
  <si>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</si>
  <si>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</si>
  <si>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</si>
  <si>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</si>
  <si>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</si>
  <si>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</si>
  <si>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</si>
  <si>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</si>
  <si>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</si>
  <si>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</si>
  <si>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</si>
  <si>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</si>
  <si>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</si>
  <si>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</si>
  <si>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</si>
  <si>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</si>
  <si>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</si>
  <si>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</si>
  <si>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</si>
  <si>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</si>
  <si>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</si>
  <si>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</si>
  <si>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</si>
  <si>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</si>
  <si>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</si>
  <si>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</si>
  <si>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</si>
  <si>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</si>
  <si>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</si>
  <si>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</si>
  <si>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</si>
  <si>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</si>
  <si>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</si>
  <si>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</si>
  <si>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</si>
  <si>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</si>
  <si>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</si>
  <si>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</si>
  <si>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</si>
  <si>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</si>
  <si>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</si>
  <si>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</si>
  <si>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</si>
  <si>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</si>
  <si>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</si>
  <si>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</si>
  <si>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</si>
  <si>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</si>
  <si>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</si>
  <si>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</si>
  <si>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</si>
  <si>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</si>
  <si>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</si>
  <si>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</si>
  <si>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</si>
  <si>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</si>
  <si>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</si>
  <si>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</si>
  <si>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</si>
  <si>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</si>
  <si>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</si>
  <si>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</si>
  <si>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</si>
  <si>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</si>
  <si>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</si>
  <si>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</si>
  <si>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</si>
  <si>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</si>
  <si>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</si>
  <si>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</si>
  <si>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</si>
  <si>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</si>
  <si>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</si>
  <si>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</si>
  <si>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</si>
  <si>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</si>
  <si>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</si>
  <si>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</si>
  <si>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</si>
  <si>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</si>
  <si>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</si>
  <si>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</si>
  <si>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</si>
  <si>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</si>
  <si>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</si>
  <si>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</si>
  <si>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</si>
  <si>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</si>
  <si>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</si>
  <si>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</si>
  <si>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</si>
  <si>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</si>
  <si>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</si>
  <si>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</si>
  <si>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0.58</t>
  </si>
  <si>
    <t>▲ 1.86</t>
  </si>
  <si>
    <t>一般会計</t>
  </si>
  <si>
    <t>病院事業会計</t>
  </si>
  <si>
    <t>水道事業会計</t>
  </si>
  <si>
    <t>国民健康保険事業特別会計</t>
  </si>
  <si>
    <t>競輪事業特別会計</t>
  </si>
  <si>
    <t>下水道事業会計</t>
  </si>
  <si>
    <t>中央卸売市場事業会計</t>
  </si>
  <si>
    <t>介護保険事業特別会計</t>
  </si>
  <si>
    <t>その他会計（赤字）</t>
  </si>
  <si>
    <t>その他会計（黒字）</t>
  </si>
  <si>
    <t>R02</t>
    <phoneticPr fontId="5"/>
  </si>
  <si>
    <t>R03</t>
    <phoneticPr fontId="5"/>
  </si>
  <si>
    <t>R04</t>
    <phoneticPr fontId="5"/>
  </si>
  <si>
    <t>R05</t>
    <phoneticPr fontId="5"/>
  </si>
  <si>
    <t>R06</t>
    <phoneticPr fontId="5"/>
  </si>
  <si>
    <t>岐阜市未来のまちづくり財団</t>
    <rPh sb="0" eb="2">
      <t>ギフ</t>
    </rPh>
    <rPh sb="2" eb="3">
      <t>シ</t>
    </rPh>
    <rPh sb="3" eb="5">
      <t>ミライ</t>
    </rPh>
    <rPh sb="11" eb="13">
      <t>ザイダン</t>
    </rPh>
    <phoneticPr fontId="32"/>
  </si>
  <si>
    <t>岐阜市学校給食会</t>
    <rPh sb="0" eb="2">
      <t>ギフ</t>
    </rPh>
    <rPh sb="2" eb="3">
      <t>シ</t>
    </rPh>
    <rPh sb="3" eb="5">
      <t>ガッコウ</t>
    </rPh>
    <rPh sb="5" eb="7">
      <t>キュウショク</t>
    </rPh>
    <rPh sb="7" eb="8">
      <t>カイ</t>
    </rPh>
    <phoneticPr fontId="32"/>
  </si>
  <si>
    <t>岐阜市教育文化振興事業団</t>
    <rPh sb="0" eb="2">
      <t>ギフ</t>
    </rPh>
    <rPh sb="2" eb="3">
      <t>シ</t>
    </rPh>
    <rPh sb="3" eb="5">
      <t>キョウイク</t>
    </rPh>
    <rPh sb="5" eb="7">
      <t>ブンカ</t>
    </rPh>
    <rPh sb="7" eb="9">
      <t>シンコウ</t>
    </rPh>
    <rPh sb="9" eb="12">
      <t>ジギョウダン</t>
    </rPh>
    <phoneticPr fontId="32"/>
  </si>
  <si>
    <t>岐阜観光コンベンション協会</t>
    <rPh sb="0" eb="2">
      <t>ギフ</t>
    </rPh>
    <rPh sb="2" eb="4">
      <t>カンコウ</t>
    </rPh>
    <rPh sb="11" eb="13">
      <t>キョウカイ</t>
    </rPh>
    <phoneticPr fontId="32"/>
  </si>
  <si>
    <t>岐阜市国際交流協会</t>
    <rPh sb="0" eb="2">
      <t>ギフ</t>
    </rPh>
    <rPh sb="2" eb="3">
      <t>シ</t>
    </rPh>
    <rPh sb="3" eb="5">
      <t>コクサイ</t>
    </rPh>
    <rPh sb="5" eb="7">
      <t>コウリュウ</t>
    </rPh>
    <rPh sb="7" eb="9">
      <t>キョウカイ</t>
    </rPh>
    <phoneticPr fontId="32"/>
  </si>
  <si>
    <t>岐阜市土地開発公社</t>
    <rPh sb="0" eb="2">
      <t>ギフ</t>
    </rPh>
    <rPh sb="2" eb="3">
      <t>シ</t>
    </rPh>
    <rPh sb="3" eb="5">
      <t>トチ</t>
    </rPh>
    <rPh sb="5" eb="7">
      <t>カイハツ</t>
    </rPh>
    <rPh sb="7" eb="9">
      <t>コウシャ</t>
    </rPh>
    <phoneticPr fontId="32"/>
  </si>
  <si>
    <t>岐阜市公共ホール管理財団</t>
    <rPh sb="0" eb="2">
      <t>ギフ</t>
    </rPh>
    <rPh sb="2" eb="3">
      <t>シ</t>
    </rPh>
    <rPh sb="3" eb="5">
      <t>コウキョウ</t>
    </rPh>
    <rPh sb="8" eb="10">
      <t>カンリ</t>
    </rPh>
    <rPh sb="10" eb="12">
      <t>ザイダン</t>
    </rPh>
    <phoneticPr fontId="32"/>
  </si>
  <si>
    <t>岐阜乗合自動車</t>
    <rPh sb="0" eb="2">
      <t>ギフ</t>
    </rPh>
    <rPh sb="2" eb="4">
      <t>ノリアイ</t>
    </rPh>
    <rPh sb="4" eb="7">
      <t>ジドウシャ</t>
    </rPh>
    <phoneticPr fontId="32"/>
  </si>
  <si>
    <t>基金から1,805百万円繰入</t>
    <rPh sb="0" eb="2">
      <t>キキン</t>
    </rPh>
    <rPh sb="9" eb="10">
      <t>ヒャク</t>
    </rPh>
    <rPh sb="10" eb="12">
      <t>マンエン</t>
    </rPh>
    <rPh sb="12" eb="14">
      <t>クリイレ</t>
    </rPh>
    <phoneticPr fontId="2"/>
  </si>
  <si>
    <t>基金から3百万円繰入</t>
    <rPh sb="0" eb="2">
      <t>キキン</t>
    </rPh>
    <rPh sb="5" eb="6">
      <t>ヒャク</t>
    </rPh>
    <rPh sb="6" eb="8">
      <t>マンエン</t>
    </rPh>
    <rPh sb="8" eb="10">
      <t>クリイレ</t>
    </rPh>
    <phoneticPr fontId="2"/>
  </si>
  <si>
    <t>基金から420百万円繰入</t>
    <rPh sb="0" eb="2">
      <t>キキン</t>
    </rPh>
    <rPh sb="7" eb="8">
      <t>ヒャク</t>
    </rPh>
    <rPh sb="8" eb="10">
      <t>マンエン</t>
    </rPh>
    <rPh sb="10" eb="12">
      <t>クリイレ</t>
    </rPh>
    <phoneticPr fontId="2"/>
  </si>
  <si>
    <t>基金から2,400百万円繰入</t>
    <rPh sb="0" eb="2">
      <t>キキン</t>
    </rPh>
    <rPh sb="9" eb="10">
      <t>ヒャク</t>
    </rPh>
    <rPh sb="10" eb="12">
      <t>マンエン</t>
    </rPh>
    <rPh sb="12" eb="14">
      <t>クリイレ</t>
    </rPh>
    <phoneticPr fontId="2"/>
  </si>
  <si>
    <t>-</t>
    <phoneticPr fontId="38"/>
  </si>
  <si>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</si>
  <si>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岐阜県後期高齢者医療広域連合（後期高齢者医療特別会計）</t>
    <rPh sb="0" eb="3">
      <t>ギフケン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</si>
  <si>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岐阜県市町村会館組合</t>
    <rPh sb="0" eb="3">
      <t>ギフケン</t>
    </rPh>
    <rPh sb="3" eb="6">
      <t>シチョウソン</t>
    </rPh>
    <rPh sb="6" eb="8">
      <t>カイカン</t>
    </rPh>
    <rPh sb="8" eb="10">
      <t>クミアイ</t>
    </rPh>
    <phoneticPr fontId="2"/>
  </si>
  <si>
    <t>岐阜地域児童発達支援センター組合</t>
    <rPh sb="0" eb="2">
      <t>ギフ</t>
    </rPh>
    <rPh sb="2" eb="4">
      <t>チイキ</t>
    </rPh>
    <rPh sb="4" eb="6">
      <t>ジドウ</t>
    </rPh>
    <rPh sb="6" eb="8">
      <t>ハッタツ</t>
    </rPh>
    <rPh sb="8" eb="10">
      <t>シエン</t>
    </rPh>
    <rPh sb="14" eb="16">
      <t>クミアイ</t>
    </rPh>
    <phoneticPr fontId="2"/>
  </si>
  <si>
    <t>岐阜羽島衛生施設組合（一般会計）</t>
    <rPh sb="0" eb="2">
      <t>ギフ</t>
    </rPh>
    <rPh sb="2" eb="4">
      <t>ハシマ</t>
    </rPh>
    <rPh sb="4" eb="6">
      <t>エイセイ</t>
    </rPh>
    <rPh sb="6" eb="8">
      <t>シセツ</t>
    </rPh>
    <rPh sb="8" eb="10">
      <t>クミアイ</t>
    </rPh>
    <rPh sb="11" eb="13">
      <t>イッパン</t>
    </rPh>
    <rPh sb="13" eb="15">
      <t>カイケイ</t>
    </rPh>
    <phoneticPr fontId="2"/>
  </si>
  <si>
    <t>岐阜羽島衛生施設組合（公共用地取得事業特別会計）</t>
  </si>
  <si>
    <t>木曽川右岸地帯水防事務組合</t>
  </si>
  <si>
    <t>○</t>
    <phoneticPr fontId="2"/>
  </si>
  <si>
    <t>鉄道高架事業基金</t>
    <phoneticPr fontId="5"/>
  </si>
  <si>
    <t>公共施設等マネジメント基金</t>
    <phoneticPr fontId="5"/>
  </si>
  <si>
    <t>薬科大学整備基金</t>
    <phoneticPr fontId="5"/>
  </si>
  <si>
    <t>教育施設整備基金</t>
    <phoneticPr fontId="5"/>
  </si>
  <si>
    <t>市民福祉健康医療基金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</si>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</sst>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7DA5-496C-972C-66DB92EB90A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75519</c:v>
                </c:pt>
                <c:pt idx="1">
                  <c:v>44821</c:v>
                </c:pt>
                <c:pt idx="2">
                  <c:v>51105</c:v>
                </c:pt>
                <c:pt idx="3">
                  <c:v>36184</c:v>
                </c:pt>
                <c:pt idx="4">
                  <c:v>55088</c:v>
                </c:pt>
              </c:numCache>
            </c:numRef>
          </c:val>
          <c:smooth val="0"/>
          <c:extLst>
            <c:ext xmlns:c16="http://schemas.microsoft.com/office/drawing/2014/chart" uri="{C3380CC4-5D6E-409C-BE32-E72D297353CC}">
              <c16:uniqueId val="{00000001-7DA5-496C-972C-66DB92EB90A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8.98</c:v>
                </c:pt>
                <c:pt idx="1">
                  <c:v>9.75</c:v>
                </c:pt>
                <c:pt idx="2">
                  <c:v>8.9600000000000009</c:v>
                </c:pt>
                <c:pt idx="3">
                  <c:v>8.3000000000000007</c:v>
                </c:pt>
                <c:pt idx="4">
                  <c:v>6.96</c:v>
                </c:pt>
              </c:numCache>
            </c:numRef>
          </c:val>
          <c:extLst>
            <c:ext xmlns:c16="http://schemas.microsoft.com/office/drawing/2014/chart" uri="{C3380CC4-5D6E-409C-BE32-E72D297353CC}">
              <c16:uniqueId val="{00000000-8B01-4BE8-A0CE-8C9BFC4136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7.83</c:v>
                </c:pt>
                <c:pt idx="1">
                  <c:v>9.5399999999999991</c:v>
                </c:pt>
                <c:pt idx="2">
                  <c:v>10.92</c:v>
                </c:pt>
                <c:pt idx="3">
                  <c:v>11.86</c:v>
                </c:pt>
                <c:pt idx="4">
                  <c:v>10.95</c:v>
                </c:pt>
              </c:numCache>
            </c:numRef>
          </c:val>
          <c:extLst>
            <c:ext xmlns:c16="http://schemas.microsoft.com/office/drawing/2014/chart" uri="{C3380CC4-5D6E-409C-BE32-E72D297353CC}">
              <c16:uniqueId val="{00000001-8B01-4BE8-A0CE-8C9BFC4136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-0.57999999999999996</c:v>
                </c:pt>
                <c:pt idx="1">
                  <c:v>3.52</c:v>
                </c:pt>
                <c:pt idx="2">
                  <c:v>0.08</c:v>
                </c:pt>
                <c:pt idx="3">
                  <c:v>0.59</c:v>
                </c:pt>
                <c:pt idx="4">
                  <c:v>-1.86</c:v>
                </c:pt>
              </c:numCache>
            </c:numRef>
          </c:val>
          <c:smooth val="0"/>
          <c:extLst>
            <c:ext xmlns:c16="http://schemas.microsoft.com/office/drawing/2014/chart" uri="{C3380CC4-5D6E-409C-BE32-E72D297353CC}">
              <c16:uniqueId val="{00000002-8B01-4BE8-A0CE-8C9BFC4136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c:v>
                </c:pt>
                <c:pt idx="2">
                  <c:v>#N/A</c:v>
                </c:pt>
                <c:pt idx="3">
                  <c:v>0.66</c:v>
                </c:pt>
                <c:pt idx="4">
                  <c:v>#N/A</c:v>
                </c:pt>
                <c:pt idx="5">
                  <c:v>0.57999999999999996</c:v>
                </c:pt>
                <c:pt idx="6">
                  <c:v>#N/A</c:v>
                </c:pt>
                <c:pt idx="7">
                  <c:v>0.31</c:v>
                </c:pt>
                <c:pt idx="8">
                  <c:v>#N/A</c:v>
                </c:pt>
                <c:pt idx="9">
                  <c:v>0.32</c:v>
                </c:pt>
              </c:numCache>
            </c:numRef>
          </c:val>
          <c:extLst>
            <c:ext xmlns:c16="http://schemas.microsoft.com/office/drawing/2014/chart" uri="{C3380CC4-5D6E-409C-BE32-E72D297353CC}">
              <c16:uniqueId val="{00000000-7826-457F-87AE-BB78AE989D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26-457F-87AE-BB78AE989D06}"/>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1.6</c:v>
                </c:pt>
                <c:pt idx="2">
                  <c:v>#N/A</c:v>
                </c:pt>
                <c:pt idx="3">
                  <c:v>1.06</c:v>
                </c:pt>
                <c:pt idx="4">
                  <c:v>#N/A</c:v>
                </c:pt>
                <c:pt idx="5">
                  <c:v>1.74</c:v>
                </c:pt>
                <c:pt idx="6">
                  <c:v>#N/A</c:v>
                </c:pt>
                <c:pt idx="7">
                  <c:v>1.37</c:v>
                </c:pt>
                <c:pt idx="8">
                  <c:v>#N/A</c:v>
                </c:pt>
                <c:pt idx="9">
                  <c:v>0.42</c:v>
                </c:pt>
              </c:numCache>
            </c:numRef>
          </c:val>
          <c:extLst>
            <c:ext xmlns:c16="http://schemas.microsoft.com/office/drawing/2014/chart" uri="{C3380CC4-5D6E-409C-BE32-E72D297353CC}">
              <c16:uniqueId val="{00000002-7826-457F-87AE-BB78AE989D06}"/>
            </c:ext>
          </c:extLst>
        </c:ser>
        <c:ser>
          <c:idx val="3"/>
          <c:order val="3"/>
          <c:tx>
            <c:strRef>
              <c:f>データシート!$A$30</c:f>
              <c:strCache>
                <c:ptCount val="1"/>
                <c:pt idx="0">
                  <c:v>中央卸売市場事業会計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1.1499999999999999</c:v>
                </c:pt>
                <c:pt idx="2">
                  <c:v>#N/A</c:v>
                </c:pt>
                <c:pt idx="3">
                  <c:v>1.1100000000000001</c:v>
                </c:pt>
                <c:pt idx="4">
                  <c:v>#N/A</c:v>
                </c:pt>
                <c:pt idx="5">
                  <c:v>1.26</c:v>
                </c:pt>
                <c:pt idx="6">
                  <c:v>#N/A</c:v>
                </c:pt>
                <c:pt idx="7">
                  <c:v>1.39</c:v>
                </c:pt>
                <c:pt idx="8">
                  <c:v>#N/A</c:v>
                </c:pt>
                <c:pt idx="9">
                  <c:v>1.5</c:v>
                </c:pt>
              </c:numCache>
            </c:numRef>
          </c:val>
          <c:extLst>
            <c:ext xmlns:c16="http://schemas.microsoft.com/office/drawing/2014/chart" uri="{C3380CC4-5D6E-409C-BE32-E72D297353CC}">
              <c16:uniqueId val="{00000003-7826-457F-87AE-BB78AE989D06}"/>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2.96</c:v>
                </c:pt>
                <c:pt idx="2">
                  <c:v>#N/A</c:v>
                </c:pt>
                <c:pt idx="3">
                  <c:v>2.48</c:v>
                </c:pt>
                <c:pt idx="4">
                  <c:v>#N/A</c:v>
                </c:pt>
                <c:pt idx="5">
                  <c:v>2.04</c:v>
                </c:pt>
                <c:pt idx="6">
                  <c:v>#N/A</c:v>
                </c:pt>
                <c:pt idx="7">
                  <c:v>1.79</c:v>
                </c:pt>
                <c:pt idx="8">
                  <c:v>#N/A</c:v>
                </c:pt>
                <c:pt idx="9">
                  <c:v>1.65</c:v>
                </c:pt>
              </c:numCache>
            </c:numRef>
          </c:val>
          <c:extLst>
            <c:ext xmlns:c16="http://schemas.microsoft.com/office/drawing/2014/chart" uri="{C3380CC4-5D6E-409C-BE32-E72D297353CC}">
              <c16:uniqueId val="{00000004-7826-457F-87AE-BB78AE989D06}"/>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1.64</c:v>
                </c:pt>
                <c:pt idx="2">
                  <c:v>#N/A</c:v>
                </c:pt>
                <c:pt idx="3">
                  <c:v>1.6</c:v>
                </c:pt>
                <c:pt idx="4">
                  <c:v>#N/A</c:v>
                </c:pt>
                <c:pt idx="5">
                  <c:v>1.43</c:v>
                </c:pt>
                <c:pt idx="6">
                  <c:v>#N/A</c:v>
                </c:pt>
                <c:pt idx="7">
                  <c:v>1.22</c:v>
                </c:pt>
                <c:pt idx="8">
                  <c:v>#N/A</c:v>
                </c:pt>
                <c:pt idx="9">
                  <c:v>1.71</c:v>
                </c:pt>
              </c:numCache>
            </c:numRef>
          </c:val>
          <c:extLst>
            <c:ext xmlns:c16="http://schemas.microsoft.com/office/drawing/2014/chart" uri="{C3380CC4-5D6E-409C-BE32-E72D297353CC}">
              <c16:uniqueId val="{00000005-7826-457F-87AE-BB78AE989D0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2.19</c:v>
                </c:pt>
                <c:pt idx="2">
                  <c:v>#N/A</c:v>
                </c:pt>
                <c:pt idx="3">
                  <c:v>2.87</c:v>
                </c:pt>
                <c:pt idx="4">
                  <c:v>#N/A</c:v>
                </c:pt>
                <c:pt idx="5">
                  <c:v>2.79</c:v>
                </c:pt>
                <c:pt idx="6">
                  <c:v>#N/A</c:v>
                </c:pt>
                <c:pt idx="7">
                  <c:v>2.71</c:v>
                </c:pt>
                <c:pt idx="8">
                  <c:v>#N/A</c:v>
                </c:pt>
                <c:pt idx="9">
                  <c:v>2.12</c:v>
                </c:pt>
              </c:numCache>
            </c:numRef>
          </c:val>
          <c:extLst>
            <c:ext xmlns:c16="http://schemas.microsoft.com/office/drawing/2014/chart" uri="{C3380CC4-5D6E-409C-BE32-E72D297353CC}">
              <c16:uniqueId val="{00000006-7826-457F-87AE-BB78AE989D0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3.77</c:v>
                </c:pt>
                <c:pt idx="2">
                  <c:v>#N/A</c:v>
                </c:pt>
                <c:pt idx="3">
                  <c:v>3.27</c:v>
                </c:pt>
                <c:pt idx="4">
                  <c:v>#N/A</c:v>
                </c:pt>
                <c:pt idx="5">
                  <c:v>3.44</c:v>
                </c:pt>
                <c:pt idx="6">
                  <c:v>#N/A</c:v>
                </c:pt>
                <c:pt idx="7">
                  <c:v>3.4</c:v>
                </c:pt>
                <c:pt idx="8">
                  <c:v>#N/A</c:v>
                </c:pt>
                <c:pt idx="9">
                  <c:v>2.75</c:v>
                </c:pt>
              </c:numCache>
            </c:numRef>
          </c:val>
          <c:extLst>
            <c:ext xmlns:c16="http://schemas.microsoft.com/office/drawing/2014/chart" uri="{C3380CC4-5D6E-409C-BE32-E72D297353CC}">
              <c16:uniqueId val="{00000007-7826-457F-87AE-BB78AE989D06}"/>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7.12</c:v>
                </c:pt>
                <c:pt idx="2">
                  <c:v>#N/A</c:v>
                </c:pt>
                <c:pt idx="3">
                  <c:v>6.67</c:v>
                </c:pt>
                <c:pt idx="4">
                  <c:v>#N/A</c:v>
                </c:pt>
                <c:pt idx="5">
                  <c:v>7.73</c:v>
                </c:pt>
                <c:pt idx="6">
                  <c:v>#N/A</c:v>
                </c:pt>
                <c:pt idx="7">
                  <c:v>7.32</c:v>
                </c:pt>
                <c:pt idx="8">
                  <c:v>#N/A</c:v>
                </c:pt>
                <c:pt idx="9">
                  <c:v>5.75</c:v>
                </c:pt>
              </c:numCache>
            </c:numRef>
          </c:val>
          <c:extLst>
            <c:ext xmlns:c16="http://schemas.microsoft.com/office/drawing/2014/chart" uri="{C3380CC4-5D6E-409C-BE32-E72D297353CC}">
              <c16:uniqueId val="{00000008-7826-457F-87AE-BB78AE989D0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8.52</c:v>
                </c:pt>
                <c:pt idx="2">
                  <c:v>#N/A</c:v>
                </c:pt>
                <c:pt idx="3">
                  <c:v>9.36</c:v>
                </c:pt>
                <c:pt idx="4">
                  <c:v>#N/A</c:v>
                </c:pt>
                <c:pt idx="5">
                  <c:v>8.67</c:v>
                </c:pt>
                <c:pt idx="6">
                  <c:v>#N/A</c:v>
                </c:pt>
                <c:pt idx="7">
                  <c:v>8.2200000000000006</c:v>
                </c:pt>
                <c:pt idx="8">
                  <c:v>#N/A</c:v>
                </c:pt>
                <c:pt idx="9">
                  <c:v>6.91</c:v>
                </c:pt>
              </c:numCache>
            </c:numRef>
          </c:val>
          <c:extLst>
            <c:ext xmlns:c16="http://schemas.microsoft.com/office/drawing/2014/chart" uri="{C3380CC4-5D6E-409C-BE32-E72D297353CC}">
              <c16:uniqueId val="{00000009-7826-457F-87AE-BB78AE989D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12480</c:v>
                </c:pt>
                <c:pt idx="5">
                  <c:v>12477</c:v>
                </c:pt>
                <c:pt idx="8">
                  <c:v>12618</c:v>
                </c:pt>
                <c:pt idx="11">
                  <c:v>12637</c:v>
                </c:pt>
                <c:pt idx="14">
                  <c:v>12397</c:v>
                </c:pt>
              </c:numCache>
            </c:numRef>
          </c:val>
          <c:extLst>
            <c:ext xmlns:c16="http://schemas.microsoft.com/office/drawing/2014/chart" uri="{C3380CC4-5D6E-409C-BE32-E72D297353CC}">
              <c16:uniqueId val="{00000000-3849-403C-808C-29F561ABF3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5</c:v>
                </c:pt>
              </c:numCache>
            </c:numRef>
          </c:val>
          <c:extLst>
            <c:ext xmlns:c16="http://schemas.microsoft.com/office/drawing/2014/chart" uri="{C3380CC4-5D6E-409C-BE32-E72D297353CC}">
              <c16:uniqueId val="{00000001-3849-403C-808C-29F561ABF3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10</c:v>
                </c:pt>
                <c:pt idx="6">
                  <c:v>12</c:v>
                </c:pt>
                <c:pt idx="9">
                  <c:v>8</c:v>
                </c:pt>
                <c:pt idx="12">
                  <c:v>0</c:v>
                </c:pt>
              </c:numCache>
            </c:numRef>
          </c:val>
          <c:extLst>
            <c:ext xmlns:c16="http://schemas.microsoft.com/office/drawing/2014/chart" uri="{C3380CC4-5D6E-409C-BE32-E72D297353CC}">
              <c16:uniqueId val="{00000002-3849-403C-808C-29F561ABF3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30</c:v>
                </c:pt>
                <c:pt idx="3">
                  <c:v>38</c:v>
                </c:pt>
                <c:pt idx="6">
                  <c:v>50</c:v>
                </c:pt>
                <c:pt idx="9">
                  <c:v>53</c:v>
                </c:pt>
                <c:pt idx="12">
                  <c:v>73</c:v>
                </c:pt>
              </c:numCache>
            </c:numRef>
          </c:val>
          <c:extLst>
            <c:ext xmlns:c16="http://schemas.microsoft.com/office/drawing/2014/chart" uri="{C3380CC4-5D6E-409C-BE32-E72D297353CC}">
              <c16:uniqueId val="{00000003-3849-403C-808C-29F561ABF3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2664</c:v>
                </c:pt>
                <c:pt idx="3">
                  <c:v>2411</c:v>
                </c:pt>
                <c:pt idx="6">
                  <c:v>1909</c:v>
                </c:pt>
                <c:pt idx="9">
                  <c:v>1823</c:v>
                </c:pt>
                <c:pt idx="12">
                  <c:v>1996</c:v>
                </c:pt>
              </c:numCache>
            </c:numRef>
          </c:val>
          <c:extLst>
            <c:ext xmlns:c16="http://schemas.microsoft.com/office/drawing/2014/chart" uri="{C3380CC4-5D6E-409C-BE32-E72D297353CC}">
              <c16:uniqueId val="{00000004-3849-403C-808C-29F561ABF3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49-403C-808C-29F561ABF3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49-403C-808C-29F561ABF3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12530</c:v>
                </c:pt>
                <c:pt idx="3">
                  <c:v>12372</c:v>
                </c:pt>
                <c:pt idx="6">
                  <c:v>12383</c:v>
                </c:pt>
                <c:pt idx="9">
                  <c:v>12704</c:v>
                </c:pt>
                <c:pt idx="12">
                  <c:v>12795</c:v>
                </c:pt>
              </c:numCache>
            </c:numRef>
          </c:val>
          <c:extLst>
            <c:ext xmlns:c16="http://schemas.microsoft.com/office/drawing/2014/chart" uri="{C3380CC4-5D6E-409C-BE32-E72D297353CC}">
              <c16:uniqueId val="{00000007-3849-403C-808C-29F561ABF3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2754</c:v>
                </c:pt>
                <c:pt idx="2">
                  <c:v>#N/A</c:v>
                </c:pt>
                <c:pt idx="3">
                  <c:v>#N/A</c:v>
                </c:pt>
                <c:pt idx="4">
                  <c:v>2354</c:v>
                </c:pt>
                <c:pt idx="5">
                  <c:v>#N/A</c:v>
                </c:pt>
                <c:pt idx="6">
                  <c:v>#N/A</c:v>
                </c:pt>
                <c:pt idx="7">
                  <c:v>1736</c:v>
                </c:pt>
                <c:pt idx="8">
                  <c:v>#N/A</c:v>
                </c:pt>
                <c:pt idx="9">
                  <c:v>#N/A</c:v>
                </c:pt>
                <c:pt idx="10">
                  <c:v>1951</c:v>
                </c:pt>
                <c:pt idx="11">
                  <c:v>#N/A</c:v>
                </c:pt>
                <c:pt idx="12">
                  <c:v>#N/A</c:v>
                </c:pt>
                <c:pt idx="13">
                  <c:v>2472</c:v>
                </c:pt>
                <c:pt idx="14">
                  <c:v>#N/A</c:v>
                </c:pt>
              </c:numCache>
            </c:numRef>
          </c:val>
          <c:smooth val="0"/>
          <c:extLst>
            <c:ext xmlns:c16="http://schemas.microsoft.com/office/drawing/2014/chart" uri="{C3380CC4-5D6E-409C-BE32-E72D297353CC}">
              <c16:uniqueId val="{00000008-3849-403C-808C-29F561ABF3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137035</c:v>
                </c:pt>
                <c:pt idx="5">
                  <c:v>138673</c:v>
                </c:pt>
                <c:pt idx="8">
                  <c:v>136684</c:v>
                </c:pt>
                <c:pt idx="11">
                  <c:v>133899</c:v>
                </c:pt>
                <c:pt idx="14">
                  <c:v>130273</c:v>
                </c:pt>
              </c:numCache>
            </c:numRef>
          </c:val>
          <c:extLst>
            <c:ext xmlns:c16="http://schemas.microsoft.com/office/drawing/2014/chart" uri="{C3380CC4-5D6E-409C-BE32-E72D297353CC}">
              <c16:uniqueId val="{00000000-2AC3-4F45-ABF7-3D7C1CC4FC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32935</c:v>
                </c:pt>
                <c:pt idx="5">
                  <c:v>34170</c:v>
                </c:pt>
                <c:pt idx="8">
                  <c:v>35440</c:v>
                </c:pt>
                <c:pt idx="11">
                  <c:v>34399</c:v>
                </c:pt>
                <c:pt idx="14">
                  <c:v>34216</c:v>
                </c:pt>
              </c:numCache>
            </c:numRef>
          </c:val>
          <c:extLst>
            <c:ext xmlns:c16="http://schemas.microsoft.com/office/drawing/2014/chart" uri="{C3380CC4-5D6E-409C-BE32-E72D297353CC}">
              <c16:uniqueId val="{00000001-2AC3-4F45-ABF7-3D7C1CC4FC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23081</c:v>
                </c:pt>
                <c:pt idx="5">
                  <c:v>28384</c:v>
                </c:pt>
                <c:pt idx="8">
                  <c:v>29724</c:v>
                </c:pt>
                <c:pt idx="11">
                  <c:v>30008</c:v>
                </c:pt>
                <c:pt idx="14">
                  <c:v>29097</c:v>
                </c:pt>
              </c:numCache>
            </c:numRef>
          </c:val>
          <c:extLst>
            <c:ext xmlns:c16="http://schemas.microsoft.com/office/drawing/2014/chart" uri="{C3380CC4-5D6E-409C-BE32-E72D297353CC}">
              <c16:uniqueId val="{00000002-2AC3-4F45-ABF7-3D7C1CC4FC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C3-4F45-ABF7-3D7C1CC4FC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C3-4F45-ABF7-3D7C1CC4FC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C3-4F45-ABF7-3D7C1CC4FC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16468</c:v>
                </c:pt>
                <c:pt idx="3">
                  <c:v>16588</c:v>
                </c:pt>
                <c:pt idx="6">
                  <c:v>16729</c:v>
                </c:pt>
                <c:pt idx="9">
                  <c:v>17360</c:v>
                </c:pt>
                <c:pt idx="12">
                  <c:v>17184</c:v>
                </c:pt>
              </c:numCache>
            </c:numRef>
          </c:val>
          <c:extLst>
            <c:ext xmlns:c16="http://schemas.microsoft.com/office/drawing/2014/chart" uri="{C3380CC4-5D6E-409C-BE32-E72D297353CC}">
              <c16:uniqueId val="{00000006-2AC3-4F45-ABF7-3D7C1CC4FC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504</c:v>
                </c:pt>
                <c:pt idx="3">
                  <c:v>587</c:v>
                </c:pt>
                <c:pt idx="6">
                  <c:v>535</c:v>
                </c:pt>
                <c:pt idx="9">
                  <c:v>450</c:v>
                </c:pt>
                <c:pt idx="12">
                  <c:v>596</c:v>
                </c:pt>
              </c:numCache>
            </c:numRef>
          </c:val>
          <c:extLst>
            <c:ext xmlns:c16="http://schemas.microsoft.com/office/drawing/2014/chart" uri="{C3380CC4-5D6E-409C-BE32-E72D297353CC}">
              <c16:uniqueId val="{00000007-2AC3-4F45-ABF7-3D7C1CC4FC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24264</c:v>
                </c:pt>
                <c:pt idx="3">
                  <c:v>22128</c:v>
                </c:pt>
                <c:pt idx="6">
                  <c:v>20799</c:v>
                </c:pt>
                <c:pt idx="9">
                  <c:v>20546</c:v>
                </c:pt>
                <c:pt idx="12">
                  <c:v>19515</c:v>
                </c:pt>
              </c:numCache>
            </c:numRef>
          </c:val>
          <c:extLst>
            <c:ext xmlns:c16="http://schemas.microsoft.com/office/drawing/2014/chart" uri="{C3380CC4-5D6E-409C-BE32-E72D297353CC}">
              <c16:uniqueId val="{00000008-2AC3-4F45-ABF7-3D7C1CC4FC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1626</c:v>
                </c:pt>
                <c:pt idx="3">
                  <c:v>1583</c:v>
                </c:pt>
                <c:pt idx="6">
                  <c:v>1431</c:v>
                </c:pt>
                <c:pt idx="9">
                  <c:v>1654</c:v>
                </c:pt>
                <c:pt idx="12">
                  <c:v>1992</c:v>
                </c:pt>
              </c:numCache>
            </c:numRef>
          </c:val>
          <c:extLst>
            <c:ext xmlns:c16="http://schemas.microsoft.com/office/drawing/2014/chart" uri="{C3380CC4-5D6E-409C-BE32-E72D297353CC}">
              <c16:uniqueId val="{00000009-2AC3-4F45-ABF7-3D7C1CC4FC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145285</c:v>
                </c:pt>
                <c:pt idx="3">
                  <c:v>148023</c:v>
                </c:pt>
                <c:pt idx="6">
                  <c:v>148841</c:v>
                </c:pt>
                <c:pt idx="9">
                  <c:v>145188</c:v>
                </c:pt>
                <c:pt idx="12">
                  <c:v>144873</c:v>
                </c:pt>
              </c:numCache>
            </c:numRef>
          </c:val>
          <c:extLst>
            <c:ext xmlns:c16="http://schemas.microsoft.com/office/drawing/2014/chart" uri="{C3380CC4-5D6E-409C-BE32-E72D297353CC}">
              <c16:uniqueId val="{0000000A-2AC3-4F45-ABF7-3D7C1CC4FC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AC3-4F45-ABF7-3D7C1CC4FC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9691</c:v>
                </c:pt>
                <c:pt idx="1">
                  <c:v>10692</c:v>
                </c:pt>
                <c:pt idx="2">
                  <c:v>10070</c:v>
                </c:pt>
              </c:numCache>
            </c:numRef>
          </c:val>
          <c:extLst>
            <c:ext xmlns:c16="http://schemas.microsoft.com/office/drawing/2014/chart" uri="{C3380CC4-5D6E-409C-BE32-E72D297353CC}">
              <c16:uniqueId val="{00000000-BEA5-42FB-8529-51FB30139E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EA5-42FB-8529-51FB30139E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15403</c:v>
                </c:pt>
                <c:pt idx="1">
                  <c:v>15614</c:v>
                </c:pt>
                <c:pt idx="2">
                  <c:v>15013</c:v>
                </c:pt>
              </c:numCache>
            </c:numRef>
          </c:val>
          <c:extLst>
            <c:ext xmlns:c16="http://schemas.microsoft.com/office/drawing/2014/chart" uri="{C3380CC4-5D6E-409C-BE32-E72D297353CC}">
              <c16:uniqueId val="{00000002-BEA5-42FB-8529-51FB30139E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防災・減災対策や公共施設の更新、長寿命化にかかる起債の増により、元利償還金等の合計は増加している。令和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年度の算入公債費等の減は、主に過去の臨時財政対策債の償還進捗による、臨時財政対策債償還費の減。</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年度の実質公債費比率は前年同値の</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債の残高増の一方、臨時財政対策債の残高減により将来負担額は減少したが、鉄道高架事業にかかる基金の取り崩しや、臨時財政対策債の償還進捗による基準財政需要額算入見込額の減等で充当可能財源等が減小し、将来負担比率の分子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大規模な財政需要に備え基金積立を計画的に行い、充当可能財源等の確保に努めていく。</a:t>
          </a:r>
        </a:p>
        <a:p>
          <a:r>
            <a:rPr kumimoji="1" lang="ja-JP" altLang="en-US" sz="1400">
              <a:latin typeface="ＭＳ ゴシック" pitchFamily="49" charset="-128"/>
              <a:ea typeface="ＭＳ ゴシック" pitchFamily="49" charset="-128"/>
            </a:rPr>
            <a:t>将来負担比率（分子）は平成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年度からマイナスに転じており、令和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年度も引き続きマイナス状態を維持している。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岐阜県岐阜市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鉄道高架事業の財源として約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億円を鉄道高架事業基金から、義務教育学校整備などの財源として約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億円を教育施設整備基金からそれぞれ取り崩した。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また、財政調整基金について、予算で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億円の取崩しを見込んだが、決算収支見込みを踏まえ、最終的に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一方、将来の負担に備えるため、薬科大学整備基金及び公共施設等マネジメント基金に計画的に積立てを行った。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これらの結果、基金全体としては、約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基金全体を通しての積立目標等は設定していない。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財政調整基金については、積立ては、一般会計の毎会計年度において新たに生じた歳入歳出の決算剰余金の範囲内とし、取崩しは、決算収支を踏まえた必要額の繰入れを行う。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また、岐阜市行財政改革プランにおいて、財政規律を堅持するため、財政調整基金と前年度繰越金の合計で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億円を維持する目標を設定している。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特定目的基金については、大型プロジェクト事業の実施にあたり、財政需要の年度間の平準化を図るため、計画的に積立て、事業進捗に合わせた取崩しを行う。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・鉄道高架事業基金：鉄道高架事業（名鉄名古屋本線の鉄道高架事業に係る負担金、周辺のまちづくりなど）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・公共施設等マネジメント基金：公共施設等の計画的な維持更新（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・薬科大学整備基金：薬科大学の整備に充てるため（新キャンパス整備など）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・教育施設整備基金：義務教育施設の整備（小中学校改築、大規模修繕など）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・市民福祉健康医療基金：市民の健やかな生活を支えるための福祉、健康及び医療に係る事業の推進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・鉄道高架事業基金：鉄道高架事業のために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億円を取崩したことなどによる減少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・公共施設等マネジメント基金：公共施設等の計画的な維持更新のため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・薬科大学整備基金：新キャンパス整備のため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・市民福祉健康医療基金：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HPV</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ワクチン接種等のために約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億円を充当したことによる減少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・鉄道高架事業基金：鉄道高架事業の進捗に合わせて必要額を取崩す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・公共施設等マネジメント基金：教育施設整備基金の取崩しが終了するまでに、所要額を積立てる予定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・薬科大学整備基金：新キャンパス整備の進捗に合わせて必要額を取崩す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・教育施設整備基金：義務教育施設の整備予定に合わせて必要額を取崩す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・市民福祉健康医療基金：将来の社会保障関係経費の急増に備えるため、予算の範囲内で積立て、急激な税収減や臨時的かつ大規模な財政需要が生じた際に必要額を取崩す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年度予算編成では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億円の取崩しを見込んだが、決算収支見込みを踏まえ、最終的に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ては、一般会計の毎会計年度において生じた歳入歳出の決算剰余金の範囲内とし、取崩しは、決算収支を踏まえた必要額の繰入れを行う。また、岐阜市行財政改革プランにおいて、財政規律を堅持するため、財政調整基金と前年度繰越金の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億円を維持する目標を設定している。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残高はゼロである。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当面減債基金の積立ての予定はない。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399,127
387,167
203.60
199,953,162
193,109,850
6,398,911
91,998,582
144,661,426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年度は給与改定費や臨時財政対策債償還基金費の増により、分母となる財政需要額が増加したため、前年度と比べ減少している。	</a:t>
          </a:r>
        </a:p>
        <a:p>
          <a:r>
            <a:rPr kumimoji="1" lang="ja-JP" altLang="en-US" sz="1300">
              <a:latin typeface="ＭＳ Ｐゴシック" panose="020B0600070205080204" pitchFamily="50" charset="-128"/>
              <a:ea typeface="ＭＳ Ｐゴシック" panose="020B0600070205080204" pitchFamily="50" charset="-128"/>
            </a:rPr>
            <a:t>税収は、給与所得や法人収益の増などにより増加を見込むものの、さらなる税源を確保するために、引き続き、教育・子育て環境、地域資源を活用した観光振興、企業立地の促進等、様々な施策を推進し、定住・交流人口の増加、地域経済の回復と産業の活性化を図ることで、将来にわたり持続可能な都市運営を支える財政基盤を確立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110672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228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93435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41728</xdr:rowOff>
    </xdr:from>
    <xdr:to>
      <xdr:col>15</xdr:col>
      <xdr:colOff>82550</xdr:colOff>
      <xdr:row>41</xdr:row>
      <xdr:rowOff>58965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41728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367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76399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162378</xdr:rowOff>
    </xdr:from>
    <xdr:to>
      <xdr:col>11</xdr:col>
      <xdr:colOff>82550</xdr:colOff>
      <xdr:row>41</xdr:row>
      <xdr:rowOff>92528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継続的な行財政改革により、普通債（臨時財政対策債等を除く地方債）残高の縮減や職員定数の削減など、義務的経費の縮減に努めてきたが、近年は類似団体平均を上回っている。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年度は、地方譲与税等や地方交付税の増により経常収入一般財源が増したものの、経常経費充当一般財源では、給与改定、退職手当の増、会計年度職員勤勉手当支給開始等の影響で人件費が増加したため、</a:t>
          </a:r>
          <a:r>
            <a:rPr kumimoji="1" lang="en-US" altLang="ja-JP" sz="1300">
              <a:latin typeface="ＭＳ Ｐゴシック" panose="020B0600070205080204" pitchFamily="50" charset="-128"/>
              <a:ea typeface="ＭＳ Ｐゴシック" panose="020B0600070205080204" pitchFamily="50" charset="-128"/>
            </a:rPr>
            <a:t>96.7</a:t>
          </a:r>
          <a:r>
            <a:rPr kumimoji="1" lang="ja-JP" altLang="en-US" sz="1300">
              <a:latin typeface="ＭＳ Ｐゴシック" panose="020B0600070205080204" pitchFamily="50" charset="-128"/>
              <a:ea typeface="ＭＳ Ｐゴシック" panose="020B0600070205080204" pitchFamily="50" charset="-128"/>
            </a:rPr>
            <a:t>％と対前年比で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今後も人件費増に加え、物価高騰や社会保障関係経費の増等も見込まれることから、</a:t>
          </a:r>
          <a:r>
            <a:rPr kumimoji="1" lang="en-US" altLang="ja-JP" sz="1300">
              <a:latin typeface="ＭＳ Ｐゴシック" panose="020B0600070205080204" pitchFamily="50" charset="-128"/>
              <a:ea typeface="ＭＳ Ｐゴシック" panose="020B0600070205080204" pitchFamily="50" charset="-128"/>
            </a:rPr>
            <a:t>EBPM</a:t>
          </a:r>
          <a:r>
            <a:rPr kumimoji="1" lang="ja-JP" altLang="en-US" sz="1300">
              <a:latin typeface="ＭＳ Ｐゴシック" panose="020B0600070205080204" pitchFamily="50" charset="-128"/>
              <a:ea typeface="ＭＳ Ｐゴシック" panose="020B0600070205080204" pitchFamily="50" charset="-128"/>
            </a:rPr>
            <a:t>に基づいた事業見直しを行い、さらなる行財政改革を徹底する。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106680</xdr:rowOff>
    </xdr:from>
    <xdr:to>
      <xdr:col>23</xdr:col>
      <xdr:colOff>133350</xdr:colOff>
      <xdr:row>66</xdr:row>
      <xdr:rowOff>150919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422380"/>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54398</xdr:rowOff>
    </xdr:from>
    <xdr:to>
      <xdr:col>19</xdr:col>
      <xdr:colOff>133350</xdr:colOff>
      <xdr:row>66</xdr:row>
      <xdr:rowOff>106680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37009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24765</xdr:rowOff>
    </xdr:from>
    <xdr:to>
      <xdr:col>15</xdr:col>
      <xdr:colOff>82550</xdr:colOff>
      <xdr:row>66</xdr:row>
      <xdr:rowOff>54398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69015"/>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24765</xdr:rowOff>
    </xdr:from>
    <xdr:to>
      <xdr:col>11</xdr:col>
      <xdr:colOff>31750</xdr:colOff>
      <xdr:row>66</xdr:row>
      <xdr:rowOff>94615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6901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100119</xdr:rowOff>
    </xdr:from>
    <xdr:to>
      <xdr:col>23</xdr:col>
      <xdr:colOff>184150</xdr:colOff>
      <xdr:row>67</xdr:row>
      <xdr:rowOff>30269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41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72196</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87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55880</xdr:rowOff>
    </xdr:from>
    <xdr:to>
      <xdr:col>19</xdr:col>
      <xdr:colOff>184150</xdr:colOff>
      <xdr:row>66</xdr:row>
      <xdr:rowOff>157480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142257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5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3598</xdr:rowOff>
    </xdr:from>
    <xdr:to>
      <xdr:col>15</xdr:col>
      <xdr:colOff>133350</xdr:colOff>
      <xdr:row>66</xdr:row>
      <xdr:rowOff>105198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89975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0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145415</xdr:rowOff>
    </xdr:from>
    <xdr:to>
      <xdr:col>11</xdr:col>
      <xdr:colOff>82550</xdr:colOff>
      <xdr:row>65</xdr:row>
      <xdr:rowOff>75565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60342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43815</xdr:rowOff>
    </xdr:from>
    <xdr:to>
      <xdr:col>7</xdr:col>
      <xdr:colOff>31750</xdr:colOff>
      <xdr:row>66</xdr:row>
      <xdr:rowOff>145415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130192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保育所をはじめ、大学（短大・薬大）、高等学校や障がい者施設など多くの施設を直営で運営していることや消防広域化に伴う身分統一などの要因により、類似団体平均を上回って推移している。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年度は、給与改定、退職手当の増、会計年度職員勤勉手当支給開始等による人件費の増や、システム標準化対応、個別予防接種の経費増等による物件費の増で、対前年度比増となった。</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101245</xdr:rowOff>
    </xdr:from>
    <xdr:to>
      <xdr:col>23</xdr:col>
      <xdr:colOff>133350</xdr:colOff>
      <xdr:row>86</xdr:row>
      <xdr:rowOff>58629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674495"/>
          <a:ext cx="838200" cy="12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101245</xdr:rowOff>
    </xdr:from>
    <xdr:to>
      <xdr:col>19</xdr:col>
      <xdr:colOff>133350</xdr:colOff>
      <xdr:row>86</xdr:row>
      <xdr:rowOff>11897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674495"/>
          <a:ext cx="889000" cy="8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9390</xdr:rowOff>
    </xdr:from>
    <xdr:to>
      <xdr:col>15</xdr:col>
      <xdr:colOff>82550</xdr:colOff>
      <xdr:row>86</xdr:row>
      <xdr:rowOff>11897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82640"/>
          <a:ext cx="889000" cy="17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145858</xdr:rowOff>
    </xdr:from>
    <xdr:to>
      <xdr:col>11</xdr:col>
      <xdr:colOff>31750</xdr:colOff>
      <xdr:row>85</xdr:row>
      <xdr:rowOff>9390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76208"/>
          <a:ext cx="889000" cy="20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7829</xdr:rowOff>
    </xdr:from>
    <xdr:to>
      <xdr:col>23</xdr:col>
      <xdr:colOff>184150</xdr:colOff>
      <xdr:row>86</xdr:row>
      <xdr:rowOff>109429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5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151356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72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50445</xdr:rowOff>
    </xdr:from>
    <xdr:to>
      <xdr:col>19</xdr:col>
      <xdr:colOff>184150</xdr:colOff>
      <xdr:row>85</xdr:row>
      <xdr:rowOff>152045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2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136822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10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132547</xdr:rowOff>
    </xdr:from>
    <xdr:to>
      <xdr:col>15</xdr:col>
      <xdr:colOff>133350</xdr:colOff>
      <xdr:row>86</xdr:row>
      <xdr:rowOff>62697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0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47474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9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130040</xdr:rowOff>
    </xdr:from>
    <xdr:to>
      <xdr:col>11</xdr:col>
      <xdr:colOff>82550</xdr:colOff>
      <xdr:row>85</xdr:row>
      <xdr:rowOff>60190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44967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95058</xdr:rowOff>
    </xdr:from>
    <xdr:to>
      <xdr:col>7</xdr:col>
      <xdr:colOff>31750</xdr:colOff>
      <xdr:row>84</xdr:row>
      <xdr:rowOff>25208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2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9985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1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人事院勧告に準じ、高年齢層の昇給抑制を行うとともに、昇給制度も大きく見直し、平成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年に給与の総合的見直しを完全実施した。</a:t>
          </a:r>
        </a:p>
        <a:p>
          <a:r>
            <a:rPr kumimoji="1" lang="ja-JP" altLang="en-US" sz="1300">
              <a:latin typeface="ＭＳ Ｐゴシック" panose="020B0600070205080204" pitchFamily="50" charset="-128"/>
              <a:ea typeface="ＭＳ Ｐゴシック" panose="020B0600070205080204" pitchFamily="50" charset="-128"/>
            </a:rPr>
            <a:t>また、高年齢層のラスパイレス指数が高いことを踏まえ、格差を是正するために、平成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年度から若年層の昇格前倒し及び高年齢層の昇給抑制を実施している。令和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年度については職員構成の変動により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ポイント減少したため、今後も引続き給与の適正化に努めていく。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116681</xdr:rowOff>
    </xdr:from>
    <xdr:to>
      <xdr:col>81</xdr:col>
      <xdr:colOff>44450</xdr:colOff>
      <xdr:row>86</xdr:row>
      <xdr:rowOff>161925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861381"/>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131763</xdr:rowOff>
    </xdr:from>
    <xdr:to>
      <xdr:col>77</xdr:col>
      <xdr:colOff>44450</xdr:colOff>
      <xdr:row>86</xdr:row>
      <xdr:rowOff>161925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87646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131763</xdr:rowOff>
    </xdr:from>
    <xdr:to>
      <xdr:col>72</xdr:col>
      <xdr:colOff>203200</xdr:colOff>
      <xdr:row>87</xdr:row>
      <xdr:rowOff>156369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876463"/>
          <a:ext cx="889000" cy="19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126206</xdr:rowOff>
    </xdr:from>
    <xdr:to>
      <xdr:col>68</xdr:col>
      <xdr:colOff>152400</xdr:colOff>
      <xdr:row>87</xdr:row>
      <xdr:rowOff>156369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504235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65881</xdr:rowOff>
    </xdr:from>
    <xdr:to>
      <xdr:col>81</xdr:col>
      <xdr:colOff>95250</xdr:colOff>
      <xdr:row>86</xdr:row>
      <xdr:rowOff>167481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37958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78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80963</xdr:rowOff>
    </xdr:from>
    <xdr:to>
      <xdr:col>73</xdr:col>
      <xdr:colOff>44450</xdr:colOff>
      <xdr:row>87</xdr:row>
      <xdr:rowOff>11113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105569</xdr:rowOff>
    </xdr:from>
    <xdr:to>
      <xdr:col>68</xdr:col>
      <xdr:colOff>203200</xdr:colOff>
      <xdr:row>88</xdr:row>
      <xdr:rowOff>35719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502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20496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10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75406</xdr:rowOff>
    </xdr:from>
    <xdr:to>
      <xdr:col>64</xdr:col>
      <xdr:colOff>152400</xdr:colOff>
      <xdr:row>88</xdr:row>
      <xdr:rowOff>5556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9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161783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0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類似団体平均を上回っている主な要因としては、保育所をはじめ、大学（短大・薬大）、高等学校や障がい者施設などを直営で運営していることによるものである。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職員定数については、民営化、委託化の推進などにより、ピーク時（昭和</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4,999</a:t>
          </a:r>
          <a:r>
            <a:rPr kumimoji="1" lang="ja-JP" altLang="en-US" sz="1300">
              <a:latin typeface="ＭＳ Ｐゴシック" panose="020B0600070205080204" pitchFamily="50" charset="-128"/>
              <a:ea typeface="ＭＳ Ｐゴシック" panose="020B0600070205080204" pitchFamily="50" charset="-128"/>
            </a:rPr>
            <a:t>人）と比較して、令和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4,217</a:t>
          </a:r>
          <a:r>
            <a:rPr kumimoji="1" lang="ja-JP" altLang="en-US" sz="1300">
              <a:latin typeface="ＭＳ Ｐゴシック" panose="020B0600070205080204" pitchFamily="50" charset="-128"/>
              <a:ea typeface="ＭＳ Ｐゴシック" panose="020B0600070205080204" pitchFamily="50" charset="-128"/>
            </a:rPr>
            <a:t>人と、約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％削減するなど効率化を進めており、今後もさらなる行財政改革の取り組みにより、人件費の抑制に努めていく。</a:t>
          </a:r>
        </a:p>
        <a:p>
          <a:r>
            <a:rPr kumimoji="1" lang="ja-JP" altLang="en-US" sz="1300">
              <a:latin typeface="ＭＳ Ｐゴシック" panose="020B0600070205080204" pitchFamily="50" charset="-128"/>
              <a:ea typeface="ＭＳ Ｐゴシック" panose="020B0600070205080204" pitchFamily="50" charset="-128"/>
            </a:rPr>
            <a:t>（職員定数は令和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65133</xdr:rowOff>
    </xdr:from>
    <xdr:to>
      <xdr:col>81</xdr:col>
      <xdr:colOff>44450</xdr:colOff>
      <xdr:row>62</xdr:row>
      <xdr:rowOff>78922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695033"/>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51344</xdr:rowOff>
    </xdr:from>
    <xdr:to>
      <xdr:col>77</xdr:col>
      <xdr:colOff>44450</xdr:colOff>
      <xdr:row>62</xdr:row>
      <xdr:rowOff>65133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68124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34109</xdr:rowOff>
    </xdr:from>
    <xdr:to>
      <xdr:col>72</xdr:col>
      <xdr:colOff>203200</xdr:colOff>
      <xdr:row>62</xdr:row>
      <xdr:rowOff>51344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66400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13426</xdr:rowOff>
    </xdr:from>
    <xdr:to>
      <xdr:col>68</xdr:col>
      <xdr:colOff>152400</xdr:colOff>
      <xdr:row>62</xdr:row>
      <xdr:rowOff>34109</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64332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199</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63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14333</xdr:rowOff>
    </xdr:from>
    <xdr:to>
      <xdr:col>77</xdr:col>
      <xdr:colOff>95250</xdr:colOff>
      <xdr:row>62</xdr:row>
      <xdr:rowOff>115933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64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100710</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730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544</xdr:rowOff>
    </xdr:from>
    <xdr:to>
      <xdr:col>73</xdr:col>
      <xdr:colOff>44450</xdr:colOff>
      <xdr:row>62</xdr:row>
      <xdr:rowOff>102144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86921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154759</xdr:rowOff>
    </xdr:from>
    <xdr:to>
      <xdr:col>68</xdr:col>
      <xdr:colOff>203200</xdr:colOff>
      <xdr:row>62</xdr:row>
      <xdr:rowOff>84909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69686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134076</xdr:rowOff>
    </xdr:from>
    <xdr:to>
      <xdr:col>64</xdr:col>
      <xdr:colOff>152400</xdr:colOff>
      <xdr:row>62</xdr:row>
      <xdr:rowOff>64226</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49003</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かねてより市債残高の抑制に意を用いてきたことと、利率の高い地方債の償還が終了してきていることから、類似団体平均を下回る状況が続いている。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年度は、公共施設等適正管理推進事業債等の元利償還金が増した一方、公営企業債の元利償還金が減したことにより繰入金が減少し、対前年度同値の</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今後も岐阜市行財政改革プランに定める実質公債費比率</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％未満の水準を堅持すべく適正な市債管理に努める。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39</xdr:row>
      <xdr:rowOff>97367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7839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129540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7839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40</xdr:row>
      <xdr:rowOff>6350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8160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54610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8643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前年度に続き「－」となり、類似団体平均を大きく下回る。普通債の残高増の一方、臨時財政対策債の残高減により将来負担額は減少したが、鉄道高架事業にかかる基金の取り崩しや、臨時財政対策債の償還進捗による基準財政需要額算入見込額の減等で充当可能財源等が減少し、将来負担比率のマイナスの幅は小さ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大規模な財政需要や公共施設等マネジメントに備えた基金の積立により充当可能財源等の確保に努め、今後も計画的な財政運営に努めていく。</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399,127
387,167
203.60
199,953,162
193,109,850
6,398,911
91,998,582
144,661,426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としては、保育所をはじめ、大学（短大・薬大）、高等学校や障がい者施設などを直営で運営していることによるものである。職員定数については、民営化、委託化の推進などにより、ピーク時（昭和</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4,999</a:t>
          </a:r>
          <a:r>
            <a:rPr kumimoji="1" lang="ja-JP" altLang="en-US" sz="1300">
              <a:latin typeface="ＭＳ Ｐゴシック" panose="020B0600070205080204" pitchFamily="50" charset="-128"/>
              <a:ea typeface="ＭＳ Ｐゴシック" panose="020B0600070205080204" pitchFamily="50" charset="-128"/>
            </a:rPr>
            <a:t>人）と比較して、令和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4,319</a:t>
          </a:r>
          <a:r>
            <a:rPr kumimoji="1" lang="ja-JP" altLang="en-US" sz="1300">
              <a:latin typeface="ＭＳ Ｐゴシック" panose="020B0600070205080204" pitchFamily="50" charset="-128"/>
              <a:ea typeface="ＭＳ Ｐゴシック" panose="020B0600070205080204" pitchFamily="50" charset="-128"/>
            </a:rPr>
            <a:t>人と、約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％削減するなど効率化を進めており、今後もさらなる行財政改革の取り組みにより、人件費の抑制に努めていく。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973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97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36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38</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363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22860</xdr:rowOff>
    </xdr:from>
    <xdr:to>
      <xdr:col>24</xdr:col>
      <xdr:colOff>76200</xdr:colOff>
      <xdr:row>38</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60960</xdr:rowOff>
    </xdr:from>
    <xdr:to>
      <xdr:col>6</xdr:col>
      <xdr:colOff>171450</xdr:colOff>
      <xdr:row>38</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岐阜市行財政改革プランに基づき、各種業務の委託化などを推進しており、人件費から物件費へのシフトが進んでいる。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年度は個別予防接種や一般廃棄物</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プラスチック製容器包装収集運搬業務委託等の増により比率は増加した。</a:t>
          </a:r>
        </a:p>
        <a:p>
          <a:r>
            <a:rPr kumimoji="1" lang="ja-JP" altLang="en-US" sz="1300">
              <a:latin typeface="ＭＳ Ｐゴシック" panose="020B0600070205080204" pitchFamily="50" charset="-128"/>
              <a:ea typeface="ＭＳ Ｐゴシック" panose="020B0600070205080204" pitchFamily="50" charset="-128"/>
            </a:rPr>
            <a:t>今後も、</a:t>
          </a:r>
          <a:r>
            <a:rPr kumimoji="1" lang="en-US" altLang="ja-JP" sz="1300">
              <a:latin typeface="ＭＳ Ｐゴシック" panose="020B0600070205080204" pitchFamily="50" charset="-128"/>
              <a:ea typeface="ＭＳ Ｐゴシック" panose="020B0600070205080204" pitchFamily="50" charset="-128"/>
            </a:rPr>
            <a:t>EBPM</a:t>
          </a:r>
          <a:r>
            <a:rPr kumimoji="1" lang="ja-JP" altLang="en-US" sz="1300">
              <a:latin typeface="ＭＳ Ｐゴシック" panose="020B0600070205080204" pitchFamily="50" charset="-128"/>
              <a:ea typeface="ＭＳ Ｐゴシック" panose="020B0600070205080204" pitchFamily="50" charset="-128"/>
            </a:rPr>
            <a:t>に基づいた事業見直しや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機器の活用などにより、組織・業務のスリム化、効率化に向けた取り組みを推進していく。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13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19</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13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153670</xdr:rowOff>
    </xdr:from>
    <xdr:to>
      <xdr:col>73</xdr:col>
      <xdr:colOff>180975</xdr:colOff>
      <xdr:row>19</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683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153670</xdr:rowOff>
    </xdr:from>
    <xdr:to>
      <xdr:col>69</xdr:col>
      <xdr:colOff>92075</xdr:colOff>
      <xdr:row>18</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68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121920</xdr:rowOff>
    </xdr:from>
    <xdr:to>
      <xdr:col>82</xdr:col>
      <xdr:colOff>158750</xdr:colOff>
      <xdr:row>19</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93997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121920</xdr:rowOff>
    </xdr:from>
    <xdr:to>
      <xdr:col>74</xdr:col>
      <xdr:colOff>31750</xdr:colOff>
      <xdr:row>19</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36847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102870</xdr:rowOff>
    </xdr:from>
    <xdr:to>
      <xdr:col>69</xdr:col>
      <xdr:colOff>142875</xdr:colOff>
      <xdr:row>18</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類似団体平均と同様に、近年は増加傾向で推移しており、令和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年度は対前年度比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主な要因としては、障害者介護給付、障害者訓練等給付の増加によるものである。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120650</xdr:rowOff>
    </xdr:from>
    <xdr:to>
      <xdr:col>24</xdr:col>
      <xdr:colOff>25400</xdr:colOff>
      <xdr:row>57</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93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57</xdr:row>
      <xdr:rowOff>120650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40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139700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9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111777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69850</xdr:rowOff>
    </xdr:from>
    <xdr:to>
      <xdr:col>20</xdr:col>
      <xdr:colOff>38100</xdr:colOff>
      <xdr:row>58</xdr:row>
      <xdr:rowOff>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％と、対前年度比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主な要因は、高齢化の進展に伴い、後期高齢者医療広域連合療養給付費負担金が増加したことによるものである。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120650</xdr:rowOff>
    </xdr:from>
    <xdr:to>
      <xdr:col>82</xdr:col>
      <xdr:colOff>107950</xdr:colOff>
      <xdr:row>59</xdr:row>
      <xdr:rowOff>133350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236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120650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34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19050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5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59</xdr:row>
      <xdr:rowOff>19050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5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69850</xdr:rowOff>
    </xdr:from>
    <xdr:to>
      <xdr:col>78</xdr:col>
      <xdr:colOff>120650</xdr:colOff>
      <xdr:row>60</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156227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年度は対前年度比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主に、企業会計への補助金の変動である。</a:t>
          </a:r>
        </a:p>
        <a:p>
          <a:r>
            <a:rPr kumimoji="1" lang="ja-JP" altLang="en-US" sz="1300">
              <a:latin typeface="ＭＳ Ｐゴシック" panose="020B0600070205080204" pitchFamily="50" charset="-128"/>
              <a:ea typeface="ＭＳ Ｐゴシック" panose="020B0600070205080204" pitchFamily="50" charset="-128"/>
            </a:rPr>
            <a:t>今後も、岐阜市行財政改革プランに基づき、補助金・負担金の見直しを継続して行っていく。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44704</xdr:rowOff>
    </xdr:from>
    <xdr:to>
      <xdr:col>82</xdr:col>
      <xdr:colOff>107950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8740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99568</xdr:rowOff>
    </xdr:from>
    <xdr:to>
      <xdr:col>78</xdr:col>
      <xdr:colOff>69850</xdr:colOff>
      <xdr:row>34</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928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108712</xdr:rowOff>
    </xdr:from>
    <xdr:to>
      <xdr:col>73</xdr:col>
      <xdr:colOff>180975</xdr:colOff>
      <xdr:row>34</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38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108712</xdr:rowOff>
    </xdr:from>
    <xdr:to>
      <xdr:col>69</xdr:col>
      <xdr:colOff>92075</xdr:colOff>
      <xdr:row>34</xdr:row>
      <xdr:rowOff>145288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9380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165354</xdr:rowOff>
    </xdr:from>
    <xdr:to>
      <xdr:col>82</xdr:col>
      <xdr:colOff>158750</xdr:colOff>
      <xdr:row>34</xdr:row>
      <xdr:rowOff>95504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10431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48768</xdr:rowOff>
    </xdr:from>
    <xdr:to>
      <xdr:col>78</xdr:col>
      <xdr:colOff>120650</xdr:colOff>
      <xdr:row>34</xdr:row>
      <xdr:rowOff>150368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160545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57912</xdr:rowOff>
    </xdr:from>
    <xdr:to>
      <xdr:col>69</xdr:col>
      <xdr:colOff>142875</xdr:colOff>
      <xdr:row>34</xdr:row>
      <xdr:rowOff>159512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169689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94488</xdr:rowOff>
    </xdr:from>
    <xdr:to>
      <xdr:col>65</xdr:col>
      <xdr:colOff>53975</xdr:colOff>
      <xdr:row>35</xdr:row>
      <xdr:rowOff>24638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34815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継続的に、普通債（臨時財政対策債等を除く地方債）残高の縮減を図ってきたことにより、ピーク時（平成</a:t>
          </a:r>
          <a:r>
            <a:rPr kumimoji="1" lang="en-US" altLang="ja-JP" sz="1250">
              <a:latin typeface="ＭＳ Ｐゴシック" panose="020B0600070205080204" pitchFamily="50" charset="-128"/>
              <a:ea typeface="ＭＳ Ｐゴシック" panose="020B0600070205080204" pitchFamily="50" charset="-128"/>
            </a:rPr>
            <a:t>11</a:t>
          </a:r>
          <a:r>
            <a:rPr kumimoji="1" lang="ja-JP" altLang="en-US" sz="1250">
              <a:latin typeface="ＭＳ Ｐゴシック" panose="020B0600070205080204" pitchFamily="50" charset="-128"/>
              <a:ea typeface="ＭＳ Ｐゴシック" panose="020B0600070205080204" pitchFamily="50" charset="-128"/>
            </a:rPr>
            <a:t>年・</a:t>
          </a:r>
          <a:r>
            <a:rPr kumimoji="1" lang="en-US" altLang="ja-JP" sz="1250">
              <a:latin typeface="ＭＳ Ｐゴシック" panose="020B0600070205080204" pitchFamily="50" charset="-128"/>
              <a:ea typeface="ＭＳ Ｐゴシック" panose="020B0600070205080204" pitchFamily="50" charset="-128"/>
            </a:rPr>
            <a:t>1,363</a:t>
          </a:r>
          <a:r>
            <a:rPr kumimoji="1" lang="ja-JP" altLang="en-US" sz="1250">
              <a:latin typeface="ＭＳ Ｐゴシック" panose="020B0600070205080204" pitchFamily="50" charset="-128"/>
              <a:ea typeface="ＭＳ Ｐゴシック" panose="020B0600070205080204" pitchFamily="50" charset="-128"/>
            </a:rPr>
            <a:t>億円）と比較し、平成</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年度末には約</a:t>
          </a:r>
          <a:r>
            <a:rPr kumimoji="1" lang="en-US" altLang="ja-JP" sz="1250">
              <a:latin typeface="ＭＳ Ｐゴシック" panose="020B0600070205080204" pitchFamily="50" charset="-128"/>
              <a:ea typeface="ＭＳ Ｐゴシック" panose="020B0600070205080204" pitchFamily="50" charset="-128"/>
            </a:rPr>
            <a:t>50</a:t>
          </a:r>
          <a:r>
            <a:rPr kumimoji="1" lang="ja-JP" altLang="en-US" sz="1250">
              <a:latin typeface="ＭＳ Ｐゴシック" panose="020B0600070205080204" pitchFamily="50" charset="-128"/>
              <a:ea typeface="ＭＳ Ｐゴシック" panose="020B0600070205080204" pitchFamily="50" charset="-128"/>
            </a:rPr>
            <a:t>％縮減され</a:t>
          </a:r>
          <a:r>
            <a:rPr kumimoji="1" lang="en-US" altLang="ja-JP" sz="1250">
              <a:latin typeface="ＭＳ Ｐゴシック" panose="020B0600070205080204" pitchFamily="50" charset="-128"/>
              <a:ea typeface="ＭＳ Ｐゴシック" panose="020B0600070205080204" pitchFamily="50" charset="-128"/>
            </a:rPr>
            <a:t>680</a:t>
          </a:r>
          <a:r>
            <a:rPr kumimoji="1" lang="ja-JP" altLang="en-US" sz="1250">
              <a:latin typeface="ＭＳ Ｐゴシック" panose="020B0600070205080204" pitchFamily="50" charset="-128"/>
              <a:ea typeface="ＭＳ Ｐゴシック" panose="020B0600070205080204" pitchFamily="50" charset="-128"/>
            </a:rPr>
            <a:t>億円となった。</a:t>
          </a:r>
        </a:p>
        <a:p>
          <a:r>
            <a:rPr kumimoji="1" lang="ja-JP" altLang="en-US" sz="1250">
              <a:latin typeface="ＭＳ Ｐゴシック" panose="020B0600070205080204" pitchFamily="50" charset="-128"/>
              <a:ea typeface="ＭＳ Ｐゴシック" panose="020B0600070205080204" pitchFamily="50" charset="-128"/>
            </a:rPr>
            <a:t>近年は、過去の地方債の償還が完了したことなどにより、比率は減少傾向にあったが、令和</a:t>
          </a:r>
          <a:r>
            <a:rPr kumimoji="1" lang="en-US" altLang="ja-JP" sz="1250">
              <a:latin typeface="ＭＳ Ｐゴシック" panose="020B0600070205080204" pitchFamily="50" charset="-128"/>
              <a:ea typeface="ＭＳ Ｐゴシック" panose="020B0600070205080204" pitchFamily="50" charset="-128"/>
            </a:rPr>
            <a:t>2</a:t>
          </a:r>
          <a:r>
            <a:rPr kumimoji="1" lang="ja-JP" altLang="en-US" sz="1250">
              <a:latin typeface="ＭＳ Ｐゴシック" panose="020B0600070205080204" pitchFamily="50" charset="-128"/>
              <a:ea typeface="ＭＳ Ｐゴシック" panose="020B0600070205080204" pitchFamily="50" charset="-128"/>
            </a:rPr>
            <a:t>年度以降、新庁舎建設などにより普通債残高が増したことで、やや増～横ばいとなっている。令和</a:t>
          </a:r>
          <a:r>
            <a:rPr kumimoji="1" lang="en-US" altLang="ja-JP" sz="1250">
              <a:latin typeface="ＭＳ Ｐゴシック" panose="020B0600070205080204" pitchFamily="50" charset="-128"/>
              <a:ea typeface="ＭＳ Ｐゴシック" panose="020B0600070205080204" pitchFamily="50" charset="-128"/>
            </a:rPr>
            <a:t>6</a:t>
          </a:r>
          <a:r>
            <a:rPr kumimoji="1" lang="ja-JP" altLang="en-US" sz="1250">
              <a:latin typeface="ＭＳ Ｐゴシック" panose="020B0600070205080204" pitchFamily="50" charset="-128"/>
              <a:ea typeface="ＭＳ Ｐゴシック" panose="020B0600070205080204" pitchFamily="50" charset="-128"/>
            </a:rPr>
            <a:t>年度は対前年比</a:t>
          </a:r>
          <a:r>
            <a:rPr kumimoji="1" lang="en-US" altLang="ja-JP" sz="1250">
              <a:latin typeface="ＭＳ Ｐゴシック" panose="020B0600070205080204" pitchFamily="50" charset="-128"/>
              <a:ea typeface="ＭＳ Ｐゴシック" panose="020B0600070205080204" pitchFamily="50" charset="-128"/>
            </a:rPr>
            <a:t>0.4</a:t>
          </a:r>
          <a:r>
            <a:rPr kumimoji="1" lang="ja-JP" altLang="en-US" sz="1250">
              <a:latin typeface="ＭＳ Ｐゴシック" panose="020B0600070205080204" pitchFamily="50" charset="-128"/>
              <a:ea typeface="ＭＳ Ｐゴシック" panose="020B0600070205080204" pitchFamily="50" charset="-128"/>
            </a:rPr>
            <a:t>ポイント減の</a:t>
          </a:r>
          <a:r>
            <a:rPr kumimoji="1" lang="en-US" altLang="ja-JP" sz="1250">
              <a:latin typeface="ＭＳ Ｐゴシック" panose="020B0600070205080204" pitchFamily="50" charset="-128"/>
              <a:ea typeface="ＭＳ Ｐゴシック" panose="020B0600070205080204" pitchFamily="50" charset="-128"/>
            </a:rPr>
            <a:t>13.4</a:t>
          </a:r>
          <a:r>
            <a:rPr kumimoji="1" lang="ja-JP" altLang="en-US" sz="1250">
              <a:latin typeface="ＭＳ Ｐゴシック" panose="020B0600070205080204" pitchFamily="50" charset="-128"/>
              <a:ea typeface="ＭＳ Ｐゴシック" panose="020B0600070205080204" pitchFamily="50" charset="-128"/>
            </a:rPr>
            <a:t>％となった。引き続き適正な市債管理を行い公債費の縮減に努める。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76</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495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119380</xdr:rowOff>
    </xdr:from>
    <xdr:to>
      <xdr:col>19</xdr:col>
      <xdr:colOff>187325</xdr:colOff>
      <xdr:row>76</xdr:row>
      <xdr:rowOff>149861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495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76</xdr:row>
      <xdr:rowOff>119380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126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77</xdr:row>
      <xdr:rowOff>24130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26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85107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68580</xdr:rowOff>
    </xdr:from>
    <xdr:to>
      <xdr:col>15</xdr:col>
      <xdr:colOff>149225</xdr:colOff>
      <xdr:row>76</xdr:row>
      <xdr:rowOff>170180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公債費以外の推移は、人件費・物件費欄に記載の理由により、類似団体平均を上回っている。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職員定数、市債残高の縮減をはじめ、民間活力の積極的な活用その他の効率的な行政運営の実現のため、岐阜市行財政改革プランに基づき、継続的に取り組んでいく。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24130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3400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104139</xdr:rowOff>
    </xdr:from>
    <xdr:to>
      <xdr:col>78</xdr:col>
      <xdr:colOff>69850</xdr:colOff>
      <xdr:row>77</xdr:row>
      <xdr:rowOff>138430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057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96520</xdr:rowOff>
    </xdr:from>
    <xdr:to>
      <xdr:col>73</xdr:col>
      <xdr:colOff>180975</xdr:colOff>
      <xdr:row>77</xdr:row>
      <xdr:rowOff>104139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26720"/>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96520</xdr:rowOff>
    </xdr:from>
    <xdr:to>
      <xdr:col>69</xdr:col>
      <xdr:colOff>92075</xdr:colOff>
      <xdr:row>77</xdr:row>
      <xdr:rowOff>104139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26720"/>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144780</xdr:rowOff>
    </xdr:from>
    <xdr:to>
      <xdr:col>82</xdr:col>
      <xdr:colOff>158750</xdr:colOff>
      <xdr:row>78</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116857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53339</xdr:rowOff>
    </xdr:from>
    <xdr:to>
      <xdr:col>74</xdr:col>
      <xdr:colOff>31750</xdr:colOff>
      <xdr:row>77</xdr:row>
      <xdr:rowOff>154939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139716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45720</xdr:rowOff>
    </xdr:from>
    <xdr:to>
      <xdr:col>69</xdr:col>
      <xdr:colOff>142875</xdr:colOff>
      <xdr:row>76</xdr:row>
      <xdr:rowOff>147320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53339</xdr:rowOff>
    </xdr:from>
    <xdr:to>
      <xdr:col>65</xdr:col>
      <xdr:colOff>53975</xdr:colOff>
      <xdr:row>77</xdr:row>
      <xdr:rowOff>154939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139716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95834</xdr:rowOff>
    </xdr:from>
    <xdr:to>
      <xdr:col>29</xdr:col>
      <xdr:colOff>127000</xdr:colOff>
      <xdr:row>14</xdr:row>
      <xdr:rowOff>104178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72309"/>
          <a:ext cx="647700" cy="179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104178</xdr:rowOff>
    </xdr:from>
    <xdr:to>
      <xdr:col>26</xdr:col>
      <xdr:colOff>50800</xdr:colOff>
      <xdr:row>15</xdr:row>
      <xdr:rowOff>14414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52103"/>
          <a:ext cx="698500" cy="81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14414</xdr:rowOff>
    </xdr:from>
    <xdr:to>
      <xdr:col>22</xdr:col>
      <xdr:colOff>114300</xdr:colOff>
      <xdr:row>15</xdr:row>
      <xdr:rowOff>18720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33789"/>
          <a:ext cx="698500" cy="4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167767</xdr:rowOff>
    </xdr:from>
    <xdr:to>
      <xdr:col>18</xdr:col>
      <xdr:colOff>177800</xdr:colOff>
      <xdr:row>15</xdr:row>
      <xdr:rowOff>18720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615692"/>
          <a:ext cx="698500" cy="22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45034</xdr:rowOff>
    </xdr:from>
    <xdr:to>
      <xdr:col>29</xdr:col>
      <xdr:colOff>177800</xdr:colOff>
      <xdr:row>13</xdr:row>
      <xdr:rowOff>146634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21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61561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6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53378</xdr:rowOff>
    </xdr:from>
    <xdr:to>
      <xdr:col>26</xdr:col>
      <xdr:colOff>101600</xdr:colOff>
      <xdr:row>14</xdr:row>
      <xdr:rowOff>154978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01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165155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70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135064</xdr:rowOff>
    </xdr:from>
    <xdr:to>
      <xdr:col>22</xdr:col>
      <xdr:colOff>165100</xdr:colOff>
      <xdr:row>15</xdr:row>
      <xdr:rowOff>65214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82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75391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5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139370</xdr:rowOff>
    </xdr:from>
    <xdr:to>
      <xdr:col>19</xdr:col>
      <xdr:colOff>38100</xdr:colOff>
      <xdr:row>15</xdr:row>
      <xdr:rowOff>69520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87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79697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5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116967</xdr:rowOff>
    </xdr:from>
    <xdr:to>
      <xdr:col>15</xdr:col>
      <xdr:colOff>101600</xdr:colOff>
      <xdr:row>15</xdr:row>
      <xdr:rowOff>47117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64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57294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3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329044</xdr:rowOff>
    </xdr:from>
    <xdr:to>
      <xdr:col>29</xdr:col>
      <xdr:colOff>127000</xdr:colOff>
      <xdr:row>36</xdr:row>
      <xdr:rowOff>36932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39394"/>
          <a:ext cx="647700" cy="50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36932</xdr:rowOff>
    </xdr:from>
    <xdr:to>
      <xdr:col>26</xdr:col>
      <xdr:colOff>50800</xdr:colOff>
      <xdr:row>36</xdr:row>
      <xdr:rowOff>57848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90182"/>
          <a:ext cx="698500" cy="20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394</xdr:rowOff>
    </xdr:from>
    <xdr:to>
      <xdr:col>22</xdr:col>
      <xdr:colOff>114300</xdr:colOff>
      <xdr:row>36</xdr:row>
      <xdr:rowOff>57848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53644"/>
          <a:ext cx="698500" cy="57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307556</xdr:rowOff>
    </xdr:from>
    <xdr:to>
      <xdr:col>18</xdr:col>
      <xdr:colOff>177800</xdr:colOff>
      <xdr:row>36</xdr:row>
      <xdr:rowOff>394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17906"/>
          <a:ext cx="698500" cy="35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278244</xdr:rowOff>
    </xdr:from>
    <xdr:to>
      <xdr:col>29</xdr:col>
      <xdr:colOff>177800</xdr:colOff>
      <xdr:row>36</xdr:row>
      <xdr:rowOff>36944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88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250321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6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329032</xdr:rowOff>
    </xdr:from>
    <xdr:to>
      <xdr:col>26</xdr:col>
      <xdr:colOff>101600</xdr:colOff>
      <xdr:row>36</xdr:row>
      <xdr:rowOff>87732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39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72509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25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7048</xdr:rowOff>
    </xdr:from>
    <xdr:to>
      <xdr:col>22</xdr:col>
      <xdr:colOff>165100</xdr:colOff>
      <xdr:row>36</xdr:row>
      <xdr:rowOff>108648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60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93425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4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292494</xdr:rowOff>
    </xdr:from>
    <xdr:to>
      <xdr:col>19</xdr:col>
      <xdr:colOff>38100</xdr:colOff>
      <xdr:row>36</xdr:row>
      <xdr:rowOff>51194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2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35971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8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256756</xdr:rowOff>
    </xdr:from>
    <xdr:to>
      <xdr:col>15</xdr:col>
      <xdr:colOff>101600</xdr:colOff>
      <xdr:row>36</xdr:row>
      <xdr:rowOff>15456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7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53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399,127
387,167
203.60
199,953,162
193,109,850
6,398,911
91,998,582
144,661,426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34446</xdr:rowOff>
    </xdr:from>
    <xdr:to>
      <xdr:col>24</xdr:col>
      <xdr:colOff>63500</xdr:colOff>
      <xdr:row>35</xdr:row>
      <xdr:rowOff>73275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63746"/>
          <a:ext cx="838200" cy="21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73275</xdr:rowOff>
    </xdr:from>
    <xdr:to>
      <xdr:col>19</xdr:col>
      <xdr:colOff>177800</xdr:colOff>
      <xdr:row>35</xdr:row>
      <xdr:rowOff>112301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74025"/>
          <a:ext cx="889000" cy="3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106390</xdr:rowOff>
    </xdr:from>
    <xdr:to>
      <xdr:col>15</xdr:col>
      <xdr:colOff>50800</xdr:colOff>
      <xdr:row>35</xdr:row>
      <xdr:rowOff>112301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07140"/>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106390</xdr:rowOff>
    </xdr:from>
    <xdr:to>
      <xdr:col>10</xdr:col>
      <xdr:colOff>114300</xdr:colOff>
      <xdr:row>35</xdr:row>
      <xdr:rowOff>128564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07140"/>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155096</xdr:rowOff>
    </xdr:from>
    <xdr:to>
      <xdr:col>24</xdr:col>
      <xdr:colOff>114300</xdr:colOff>
      <xdr:row>34</xdr:row>
      <xdr:rowOff>85246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6523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22475</xdr:rowOff>
    </xdr:from>
    <xdr:to>
      <xdr:col>20</xdr:col>
      <xdr:colOff>38100</xdr:colOff>
      <xdr:row>35</xdr:row>
      <xdr:rowOff>124075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2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140602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9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61501</xdr:rowOff>
    </xdr:from>
    <xdr:to>
      <xdr:col>15</xdr:col>
      <xdr:colOff>101600</xdr:colOff>
      <xdr:row>35</xdr:row>
      <xdr:rowOff>163101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6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8178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3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55590</xdr:rowOff>
    </xdr:from>
    <xdr:to>
      <xdr:col>10</xdr:col>
      <xdr:colOff>165100</xdr:colOff>
      <xdr:row>35</xdr:row>
      <xdr:rowOff>157190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5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2267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3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77764</xdr:rowOff>
    </xdr:from>
    <xdr:to>
      <xdr:col>6</xdr:col>
      <xdr:colOff>38100</xdr:colOff>
      <xdr:row>36</xdr:row>
      <xdr:rowOff>7914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7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24441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5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2083</xdr:rowOff>
    </xdr:from>
    <xdr:to>
      <xdr:col>24</xdr:col>
      <xdr:colOff>63500</xdr:colOff>
      <xdr:row>55</xdr:row>
      <xdr:rowOff>48202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431833"/>
          <a:ext cx="838200" cy="4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34372</xdr:rowOff>
    </xdr:from>
    <xdr:to>
      <xdr:col>19</xdr:col>
      <xdr:colOff>177800</xdr:colOff>
      <xdr:row>55</xdr:row>
      <xdr:rowOff>48202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292672"/>
          <a:ext cx="889000" cy="18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34372</xdr:rowOff>
    </xdr:from>
    <xdr:to>
      <xdr:col>15</xdr:col>
      <xdr:colOff>50800</xdr:colOff>
      <xdr:row>55</xdr:row>
      <xdr:rowOff>119440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292672"/>
          <a:ext cx="889000" cy="25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119440</xdr:rowOff>
    </xdr:from>
    <xdr:to>
      <xdr:col>10</xdr:col>
      <xdr:colOff>114300</xdr:colOff>
      <xdr:row>57</xdr:row>
      <xdr:rowOff>28886</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549190"/>
          <a:ext cx="889000" cy="25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122733</xdr:rowOff>
    </xdr:from>
    <xdr:to>
      <xdr:col>24</xdr:col>
      <xdr:colOff>114300</xdr:colOff>
      <xdr:row>55</xdr:row>
      <xdr:rowOff>52883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38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145610</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23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168852</xdr:rowOff>
    </xdr:from>
    <xdr:to>
      <xdr:col>20</xdr:col>
      <xdr:colOff>38100</xdr:colOff>
      <xdr:row>55</xdr:row>
      <xdr:rowOff>99002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42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115529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20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155022</xdr:rowOff>
    </xdr:from>
    <xdr:to>
      <xdr:col>15</xdr:col>
      <xdr:colOff>101600</xdr:colOff>
      <xdr:row>54</xdr:row>
      <xdr:rowOff>85172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2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101699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01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68640</xdr:rowOff>
    </xdr:from>
    <xdr:to>
      <xdr:col>10</xdr:col>
      <xdr:colOff>165100</xdr:colOff>
      <xdr:row>55</xdr:row>
      <xdr:rowOff>170240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49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15317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27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149536</xdr:rowOff>
    </xdr:from>
    <xdr:to>
      <xdr:col>6</xdr:col>
      <xdr:colOff>38100</xdr:colOff>
      <xdr:row>57</xdr:row>
      <xdr:rowOff>79686</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7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96213</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5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160914</xdr:rowOff>
    </xdr:from>
    <xdr:to>
      <xdr:col>24</xdr:col>
      <xdr:colOff>63500</xdr:colOff>
      <xdr:row>77</xdr:row>
      <xdr:rowOff>161920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62564"/>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161920</xdr:rowOff>
    </xdr:from>
    <xdr:to>
      <xdr:col>19</xdr:col>
      <xdr:colOff>177800</xdr:colOff>
      <xdr:row>78</xdr:row>
      <xdr:rowOff>6015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63570"/>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164161</xdr:rowOff>
    </xdr:from>
    <xdr:to>
      <xdr:col>15</xdr:col>
      <xdr:colOff>50800</xdr:colOff>
      <xdr:row>78</xdr:row>
      <xdr:rowOff>6015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65811"/>
          <a:ext cx="889000" cy="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164161</xdr:rowOff>
    </xdr:from>
    <xdr:to>
      <xdr:col>10</xdr:col>
      <xdr:colOff>114300</xdr:colOff>
      <xdr:row>78</xdr:row>
      <xdr:rowOff>4643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65811"/>
          <a:ext cx="889000" cy="1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110114</xdr:rowOff>
    </xdr:from>
    <xdr:to>
      <xdr:col>24</xdr:col>
      <xdr:colOff>114300</xdr:colOff>
      <xdr:row>78</xdr:row>
      <xdr:rowOff>40264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88541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9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111120</xdr:rowOff>
    </xdr:from>
    <xdr:to>
      <xdr:col>20</xdr:col>
      <xdr:colOff>38100</xdr:colOff>
      <xdr:row>78</xdr:row>
      <xdr:rowOff>41270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1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32397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0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126665</xdr:rowOff>
    </xdr:from>
    <xdr:to>
      <xdr:col>15</xdr:col>
      <xdr:colOff>101600</xdr:colOff>
      <xdr:row>78</xdr:row>
      <xdr:rowOff>56815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47942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2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113361</xdr:rowOff>
    </xdr:from>
    <xdr:to>
      <xdr:col>10</xdr:col>
      <xdr:colOff>165100</xdr:colOff>
      <xdr:row>78</xdr:row>
      <xdr:rowOff>43511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34638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0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125293</xdr:rowOff>
    </xdr:from>
    <xdr:to>
      <xdr:col>6</xdr:col>
      <xdr:colOff>38100</xdr:colOff>
      <xdr:row>78</xdr:row>
      <xdr:rowOff>55443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46570</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1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129544</xdr:rowOff>
    </xdr:from>
    <xdr:to>
      <xdr:col>24</xdr:col>
      <xdr:colOff>63500</xdr:colOff>
      <xdr:row>97</xdr:row>
      <xdr:rowOff>80732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88744"/>
          <a:ext cx="838200" cy="12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80732</xdr:rowOff>
    </xdr:from>
    <xdr:to>
      <xdr:col>19</xdr:col>
      <xdr:colOff>177800</xdr:colOff>
      <xdr:row>97</xdr:row>
      <xdr:rowOff>147527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711382"/>
          <a:ext cx="889000" cy="6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22875</xdr:rowOff>
    </xdr:from>
    <xdr:to>
      <xdr:col>15</xdr:col>
      <xdr:colOff>50800</xdr:colOff>
      <xdr:row>97</xdr:row>
      <xdr:rowOff>147527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653525"/>
          <a:ext cx="889000" cy="12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22875</xdr:rowOff>
    </xdr:from>
    <xdr:to>
      <xdr:col>10</xdr:col>
      <xdr:colOff>114300</xdr:colOff>
      <xdr:row>98</xdr:row>
      <xdr:rowOff>134541</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653525"/>
          <a:ext cx="889000" cy="28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78744</xdr:rowOff>
    </xdr:from>
    <xdr:to>
      <xdr:col>24</xdr:col>
      <xdr:colOff>114300</xdr:colOff>
      <xdr:row>97</xdr:row>
      <xdr:rowOff>8894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3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57171</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1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29932</xdr:rowOff>
    </xdr:from>
    <xdr:to>
      <xdr:col>20</xdr:col>
      <xdr:colOff>38100</xdr:colOff>
      <xdr:row>97</xdr:row>
      <xdr:rowOff>131532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6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122659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75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96727</xdr:rowOff>
    </xdr:from>
    <xdr:to>
      <xdr:col>15</xdr:col>
      <xdr:colOff>101600</xdr:colOff>
      <xdr:row>98</xdr:row>
      <xdr:rowOff>26877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72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18004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82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143525</xdr:rowOff>
    </xdr:from>
    <xdr:to>
      <xdr:col>10</xdr:col>
      <xdr:colOff>165100</xdr:colOff>
      <xdr:row>97</xdr:row>
      <xdr:rowOff>73675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60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64802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69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83741</xdr:rowOff>
    </xdr:from>
    <xdr:to>
      <xdr:col>6</xdr:col>
      <xdr:colOff>38100</xdr:colOff>
      <xdr:row>99</xdr:row>
      <xdr:rowOff>13891</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8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5018</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97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150270</xdr:rowOff>
    </xdr:from>
    <xdr:to>
      <xdr:col>55</xdr:col>
      <xdr:colOff>0</xdr:colOff>
      <xdr:row>37</xdr:row>
      <xdr:rowOff>167056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493920"/>
          <a:ext cx="838200" cy="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128586</xdr:rowOff>
    </xdr:from>
    <xdr:to>
      <xdr:col>50</xdr:col>
      <xdr:colOff>114300</xdr:colOff>
      <xdr:row>37</xdr:row>
      <xdr:rowOff>150270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472236"/>
          <a:ext cx="8890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85511</xdr:rowOff>
    </xdr:from>
    <xdr:to>
      <xdr:col>45</xdr:col>
      <xdr:colOff>177800</xdr:colOff>
      <xdr:row>37</xdr:row>
      <xdr:rowOff>128586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6429161"/>
          <a:ext cx="889000" cy="4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30157</xdr:rowOff>
    </xdr:from>
    <xdr:to>
      <xdr:col>41</xdr:col>
      <xdr:colOff>50800</xdr:colOff>
      <xdr:row>37</xdr:row>
      <xdr:rowOff>85511</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345107"/>
          <a:ext cx="889000" cy="108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116256</xdr:rowOff>
    </xdr:from>
    <xdr:to>
      <xdr:col>55</xdr:col>
      <xdr:colOff>50800</xdr:colOff>
      <xdr:row>38</xdr:row>
      <xdr:rowOff>46406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31183</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99470</xdr:rowOff>
    </xdr:from>
    <xdr:to>
      <xdr:col>50</xdr:col>
      <xdr:colOff>165100</xdr:colOff>
      <xdr:row>38</xdr:row>
      <xdr:rowOff>29620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4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20747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53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77786</xdr:rowOff>
    </xdr:from>
    <xdr:to>
      <xdr:col>46</xdr:col>
      <xdr:colOff>38100</xdr:colOff>
      <xdr:row>38</xdr:row>
      <xdr:rowOff>7936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4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170513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51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34711</xdr:rowOff>
    </xdr:from>
    <xdr:to>
      <xdr:col>41</xdr:col>
      <xdr:colOff>101600</xdr:colOff>
      <xdr:row>37</xdr:row>
      <xdr:rowOff>136311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37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127438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47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150807</xdr:rowOff>
    </xdr:from>
    <xdr:to>
      <xdr:col>36</xdr:col>
      <xdr:colOff>165100</xdr:colOff>
      <xdr:row>31</xdr:row>
      <xdr:rowOff>80957</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9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72084</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387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61823</xdr:rowOff>
    </xdr:from>
    <xdr:to>
      <xdr:col>55</xdr:col>
      <xdr:colOff>0</xdr:colOff>
      <xdr:row>57</xdr:row>
      <xdr:rowOff>79045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491573"/>
          <a:ext cx="838200" cy="3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137700</xdr:rowOff>
    </xdr:from>
    <xdr:to>
      <xdr:col>50</xdr:col>
      <xdr:colOff>114300</xdr:colOff>
      <xdr:row>57</xdr:row>
      <xdr:rowOff>79045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567450"/>
          <a:ext cx="889000" cy="28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137700</xdr:rowOff>
    </xdr:from>
    <xdr:to>
      <xdr:col>45</xdr:col>
      <xdr:colOff>177800</xdr:colOff>
      <xdr:row>56</xdr:row>
      <xdr:rowOff>85960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567450"/>
          <a:ext cx="889000" cy="1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15513</xdr:rowOff>
    </xdr:from>
    <xdr:to>
      <xdr:col>41</xdr:col>
      <xdr:colOff>50800</xdr:colOff>
      <xdr:row>56</xdr:row>
      <xdr:rowOff>85960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102363"/>
          <a:ext cx="889000" cy="58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11023</xdr:rowOff>
    </xdr:from>
    <xdr:to>
      <xdr:col>55</xdr:col>
      <xdr:colOff>50800</xdr:colOff>
      <xdr:row>55</xdr:row>
      <xdr:rowOff>112623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4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33900</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29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28245</xdr:rowOff>
    </xdr:from>
    <xdr:to>
      <xdr:col>50</xdr:col>
      <xdr:colOff>165100</xdr:colOff>
      <xdr:row>57</xdr:row>
      <xdr:rowOff>129845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8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120972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89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86900</xdr:rowOff>
    </xdr:from>
    <xdr:to>
      <xdr:col>46</xdr:col>
      <xdr:colOff>38100</xdr:colOff>
      <xdr:row>56</xdr:row>
      <xdr:rowOff>17050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5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33577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29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35160</xdr:rowOff>
    </xdr:from>
    <xdr:to>
      <xdr:col>41</xdr:col>
      <xdr:colOff>101600</xdr:colOff>
      <xdr:row>56</xdr:row>
      <xdr:rowOff>136760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127887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2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136163</xdr:rowOff>
    </xdr:from>
    <xdr:to>
      <xdr:col>36</xdr:col>
      <xdr:colOff>165100</xdr:colOff>
      <xdr:row>53</xdr:row>
      <xdr:rowOff>66313</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05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82840</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882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128842</xdr:rowOff>
    </xdr:from>
    <xdr:to>
      <xdr:col>55</xdr:col>
      <xdr:colOff>0</xdr:colOff>
      <xdr:row>76</xdr:row>
      <xdr:rowOff>90627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2816142"/>
          <a:ext cx="838200" cy="30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159741</xdr:rowOff>
    </xdr:from>
    <xdr:to>
      <xdr:col>50</xdr:col>
      <xdr:colOff>114300</xdr:colOff>
      <xdr:row>76</xdr:row>
      <xdr:rowOff>90627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2847041"/>
          <a:ext cx="889000" cy="27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58851</xdr:rowOff>
    </xdr:from>
    <xdr:to>
      <xdr:col>45</xdr:col>
      <xdr:colOff>177800</xdr:colOff>
      <xdr:row>74</xdr:row>
      <xdr:rowOff>159741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746151"/>
          <a:ext cx="889000" cy="10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126877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58851</xdr:rowOff>
    </xdr:from>
    <xdr:to>
      <xdr:col>41</xdr:col>
      <xdr:colOff>50800</xdr:colOff>
      <xdr:row>75</xdr:row>
      <xdr:rowOff>81369</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746151"/>
          <a:ext cx="889000" cy="19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78042</xdr:rowOff>
    </xdr:from>
    <xdr:to>
      <xdr:col>55</xdr:col>
      <xdr:colOff>50800</xdr:colOff>
      <xdr:row>75</xdr:row>
      <xdr:rowOff>8192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27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100919</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61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39827</xdr:rowOff>
    </xdr:from>
    <xdr:to>
      <xdr:col>50</xdr:col>
      <xdr:colOff>165100</xdr:colOff>
      <xdr:row>76</xdr:row>
      <xdr:rowOff>141427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07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157954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8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108941</xdr:rowOff>
    </xdr:from>
    <xdr:to>
      <xdr:col>46</xdr:col>
      <xdr:colOff>38100</xdr:colOff>
      <xdr:row>75</xdr:row>
      <xdr:rowOff>39091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79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55618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57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8051</xdr:rowOff>
    </xdr:from>
    <xdr:to>
      <xdr:col>41</xdr:col>
      <xdr:colOff>101600</xdr:colOff>
      <xdr:row>74</xdr:row>
      <xdr:rowOff>109651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6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126178</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47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30569</xdr:rowOff>
    </xdr:from>
    <xdr:to>
      <xdr:col>36</xdr:col>
      <xdr:colOff>165100</xdr:colOff>
      <xdr:row>75</xdr:row>
      <xdr:rowOff>132169</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8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148696</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66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89466</xdr:rowOff>
    </xdr:from>
    <xdr:to>
      <xdr:col>55</xdr:col>
      <xdr:colOff>0</xdr:colOff>
      <xdr:row>97</xdr:row>
      <xdr:rowOff>45422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548666"/>
          <a:ext cx="8382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45422</xdr:rowOff>
    </xdr:from>
    <xdr:to>
      <xdr:col>50</xdr:col>
      <xdr:colOff>114300</xdr:colOff>
      <xdr:row>97</xdr:row>
      <xdr:rowOff>104666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676072"/>
          <a:ext cx="889000" cy="5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104666</xdr:rowOff>
    </xdr:from>
    <xdr:to>
      <xdr:col>45</xdr:col>
      <xdr:colOff>177800</xdr:colOff>
      <xdr:row>97</xdr:row>
      <xdr:rowOff>113601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35316"/>
          <a:ext cx="889000" cy="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121050</xdr:rowOff>
    </xdr:from>
    <xdr:to>
      <xdr:col>41</xdr:col>
      <xdr:colOff>50800</xdr:colOff>
      <xdr:row>97</xdr:row>
      <xdr:rowOff>113601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065900"/>
          <a:ext cx="889000" cy="67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38666</xdr:rowOff>
    </xdr:from>
    <xdr:to>
      <xdr:col>55</xdr:col>
      <xdr:colOff>50800</xdr:colOff>
      <xdr:row>96</xdr:row>
      <xdr:rowOff>140266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17093</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7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166072</xdr:rowOff>
    </xdr:from>
    <xdr:to>
      <xdr:col>50</xdr:col>
      <xdr:colOff>165100</xdr:colOff>
      <xdr:row>97</xdr:row>
      <xdr:rowOff>96222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87349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71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53866</xdr:rowOff>
    </xdr:from>
    <xdr:to>
      <xdr:col>46</xdr:col>
      <xdr:colOff>38100</xdr:colOff>
      <xdr:row>97</xdr:row>
      <xdr:rowOff>155466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146593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7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62801</xdr:rowOff>
    </xdr:from>
    <xdr:to>
      <xdr:col>41</xdr:col>
      <xdr:colOff>101600</xdr:colOff>
      <xdr:row>97</xdr:row>
      <xdr:rowOff>164401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9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155528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8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70250</xdr:rowOff>
    </xdr:from>
    <xdr:to>
      <xdr:col>36</xdr:col>
      <xdr:colOff>165100</xdr:colOff>
      <xdr:row>94</xdr:row>
      <xdr:rowOff>400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0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16927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57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92673</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79223"/>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92673</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779223"/>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122827</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5952127"/>
          <a:ext cx="889000" cy="83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157352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50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41873</xdr:rowOff>
    </xdr:from>
    <xdr:to>
      <xdr:col>81</xdr:col>
      <xdr:colOff>101600</xdr:colOff>
      <xdr:row>39</xdr:row>
      <xdr:rowOff>143473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134600</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24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72027</xdr:rowOff>
    </xdr:from>
    <xdr:to>
      <xdr:col>67</xdr:col>
      <xdr:colOff>101600</xdr:colOff>
      <xdr:row>35</xdr:row>
      <xdr:rowOff>2177</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590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18704</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567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37722</xdr:rowOff>
    </xdr:from>
    <xdr:to>
      <xdr:col>85</xdr:col>
      <xdr:colOff>127000</xdr:colOff>
      <xdr:row>77</xdr:row>
      <xdr:rowOff>46225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239372"/>
          <a:ext cx="8382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46225</xdr:rowOff>
    </xdr:from>
    <xdr:to>
      <xdr:col>81</xdr:col>
      <xdr:colOff>50800</xdr:colOff>
      <xdr:row>77</xdr:row>
      <xdr:rowOff>69109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247875"/>
          <a:ext cx="889000" cy="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69109</xdr:rowOff>
    </xdr:from>
    <xdr:to>
      <xdr:col>76</xdr:col>
      <xdr:colOff>114300</xdr:colOff>
      <xdr:row>77</xdr:row>
      <xdr:rowOff>72354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270759"/>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66456</xdr:rowOff>
    </xdr:from>
    <xdr:to>
      <xdr:col>71</xdr:col>
      <xdr:colOff>177800</xdr:colOff>
      <xdr:row>77</xdr:row>
      <xdr:rowOff>72354</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268106"/>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158372</xdr:rowOff>
    </xdr:from>
    <xdr:to>
      <xdr:col>85</xdr:col>
      <xdr:colOff>177800</xdr:colOff>
      <xdr:row>77</xdr:row>
      <xdr:rowOff>88522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8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136799</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6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166875</xdr:rowOff>
    </xdr:from>
    <xdr:to>
      <xdr:col>81</xdr:col>
      <xdr:colOff>101600</xdr:colOff>
      <xdr:row>77</xdr:row>
      <xdr:rowOff>97025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9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88152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8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18309</xdr:rowOff>
    </xdr:from>
    <xdr:to>
      <xdr:col>76</xdr:col>
      <xdr:colOff>165100</xdr:colOff>
      <xdr:row>77</xdr:row>
      <xdr:rowOff>119909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1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111036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21554</xdr:rowOff>
    </xdr:from>
    <xdr:to>
      <xdr:col>72</xdr:col>
      <xdr:colOff>38100</xdr:colOff>
      <xdr:row>77</xdr:row>
      <xdr:rowOff>123154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114281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1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15656</xdr:rowOff>
    </xdr:from>
    <xdr:to>
      <xdr:col>67</xdr:col>
      <xdr:colOff>101600</xdr:colOff>
      <xdr:row>77</xdr:row>
      <xdr:rowOff>117256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1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108383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1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102609</xdr:rowOff>
    </xdr:from>
    <xdr:to>
      <xdr:col>85</xdr:col>
      <xdr:colOff>127000</xdr:colOff>
      <xdr:row>98</xdr:row>
      <xdr:rowOff>167951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904709"/>
          <a:ext cx="838200" cy="6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36677</xdr:rowOff>
    </xdr:from>
    <xdr:to>
      <xdr:col>81</xdr:col>
      <xdr:colOff>50800</xdr:colOff>
      <xdr:row>98</xdr:row>
      <xdr:rowOff>102609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838777"/>
          <a:ext cx="889000" cy="6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109125</xdr:rowOff>
    </xdr:from>
    <xdr:to>
      <xdr:col>76</xdr:col>
      <xdr:colOff>114300</xdr:colOff>
      <xdr:row>98</xdr:row>
      <xdr:rowOff>36677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739775"/>
          <a:ext cx="889000" cy="9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109125</xdr:rowOff>
    </xdr:from>
    <xdr:to>
      <xdr:col>71</xdr:col>
      <xdr:colOff>177800</xdr:colOff>
      <xdr:row>99</xdr:row>
      <xdr:rowOff>17971</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39775"/>
          <a:ext cx="889000" cy="25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117151</xdr:rowOff>
    </xdr:from>
    <xdr:to>
      <xdr:col>85</xdr:col>
      <xdr:colOff>177800</xdr:colOff>
      <xdr:row>99</xdr:row>
      <xdr:rowOff>47301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1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32078</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3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51809</xdr:rowOff>
    </xdr:from>
    <xdr:to>
      <xdr:col>81</xdr:col>
      <xdr:colOff>101600</xdr:colOff>
      <xdr:row>98</xdr:row>
      <xdr:rowOff>153409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5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144536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4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157327</xdr:rowOff>
    </xdr:from>
    <xdr:to>
      <xdr:col>76</xdr:col>
      <xdr:colOff>165100</xdr:colOff>
      <xdr:row>98</xdr:row>
      <xdr:rowOff>87477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8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78604</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88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58325</xdr:rowOff>
    </xdr:from>
    <xdr:to>
      <xdr:col>72</xdr:col>
      <xdr:colOff>38100</xdr:colOff>
      <xdr:row>97</xdr:row>
      <xdr:rowOff>159925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5002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46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138621</xdr:rowOff>
    </xdr:from>
    <xdr:to>
      <xdr:col>67</xdr:col>
      <xdr:colOff>101600</xdr:colOff>
      <xdr:row>99</xdr:row>
      <xdr:rowOff>68771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4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59898</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3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69062</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584162"/>
          <a:ext cx="8382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69062</xdr:rowOff>
    </xdr:from>
    <xdr:to>
      <xdr:col>111</xdr:col>
      <xdr:colOff>177800</xdr:colOff>
      <xdr:row>38</xdr:row>
      <xdr:rowOff>85065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84162"/>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68605</xdr:rowOff>
    </xdr:from>
    <xdr:to>
      <xdr:col>107</xdr:col>
      <xdr:colOff>50800</xdr:colOff>
      <xdr:row>38</xdr:row>
      <xdr:rowOff>85065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583705"/>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68605</xdr:rowOff>
    </xdr:from>
    <xdr:to>
      <xdr:col>102</xdr:col>
      <xdr:colOff>114300</xdr:colOff>
      <xdr:row>38</xdr:row>
      <xdr:rowOff>104039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583705"/>
          <a:ext cx="8890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18262</xdr:rowOff>
    </xdr:from>
    <xdr:to>
      <xdr:col>112</xdr:col>
      <xdr:colOff>38100</xdr:colOff>
      <xdr:row>38</xdr:row>
      <xdr:rowOff>119862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110989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626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34265</xdr:rowOff>
    </xdr:from>
    <xdr:to>
      <xdr:col>107</xdr:col>
      <xdr:colOff>101600</xdr:colOff>
      <xdr:row>38</xdr:row>
      <xdr:rowOff>135865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126992</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642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17805</xdr:rowOff>
    </xdr:from>
    <xdr:to>
      <xdr:col>102</xdr:col>
      <xdr:colOff>165100</xdr:colOff>
      <xdr:row>38</xdr:row>
      <xdr:rowOff>119405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110532</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625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53239</xdr:rowOff>
    </xdr:from>
    <xdr:to>
      <xdr:col>98</xdr:col>
      <xdr:colOff>38100</xdr:colOff>
      <xdr:row>38</xdr:row>
      <xdr:rowOff>154839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145966</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66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43821</xdr:rowOff>
    </xdr:from>
    <xdr:to>
      <xdr:col>116</xdr:col>
      <xdr:colOff>63500</xdr:colOff>
      <xdr:row>54</xdr:row>
      <xdr:rowOff>106800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302121"/>
          <a:ext cx="838200" cy="6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43821</xdr:rowOff>
    </xdr:from>
    <xdr:to>
      <xdr:col>111</xdr:col>
      <xdr:colOff>177800</xdr:colOff>
      <xdr:row>54</xdr:row>
      <xdr:rowOff>46565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302121"/>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122669</xdr:rowOff>
    </xdr:from>
    <xdr:to>
      <xdr:col>107</xdr:col>
      <xdr:colOff>50800</xdr:colOff>
      <xdr:row>54</xdr:row>
      <xdr:rowOff>46565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209519"/>
          <a:ext cx="889000" cy="9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129775</xdr:rowOff>
    </xdr:from>
    <xdr:to>
      <xdr:col>102</xdr:col>
      <xdr:colOff>114300</xdr:colOff>
      <xdr:row>53</xdr:row>
      <xdr:rowOff>122669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8702275"/>
          <a:ext cx="889000" cy="5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81824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56000</xdr:rowOff>
    </xdr:from>
    <xdr:to>
      <xdr:col>116</xdr:col>
      <xdr:colOff>114300</xdr:colOff>
      <xdr:row>54</xdr:row>
      <xdr:rowOff>157600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3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78877</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16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164471</xdr:rowOff>
    </xdr:from>
    <xdr:to>
      <xdr:col>112</xdr:col>
      <xdr:colOff>38100</xdr:colOff>
      <xdr:row>54</xdr:row>
      <xdr:rowOff>94621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25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111148</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02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167215</xdr:rowOff>
    </xdr:from>
    <xdr:to>
      <xdr:col>107</xdr:col>
      <xdr:colOff>101600</xdr:colOff>
      <xdr:row>54</xdr:row>
      <xdr:rowOff>97365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2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113892</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902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71869</xdr:rowOff>
    </xdr:from>
    <xdr:to>
      <xdr:col>102</xdr:col>
      <xdr:colOff>165100</xdr:colOff>
      <xdr:row>54</xdr:row>
      <xdr:rowOff>2019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15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18546</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893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78975</xdr:rowOff>
    </xdr:from>
    <xdr:to>
      <xdr:col>98</xdr:col>
      <xdr:colOff>38100</xdr:colOff>
      <xdr:row>51</xdr:row>
      <xdr:rowOff>9125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86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25652</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84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42888</xdr:rowOff>
    </xdr:from>
    <xdr:to>
      <xdr:col>116</xdr:col>
      <xdr:colOff>63500</xdr:colOff>
      <xdr:row>74</xdr:row>
      <xdr:rowOff>101447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30188"/>
          <a:ext cx="838200" cy="5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101447</xdr:rowOff>
    </xdr:from>
    <xdr:to>
      <xdr:col>111</xdr:col>
      <xdr:colOff>177800</xdr:colOff>
      <xdr:row>74</xdr:row>
      <xdr:rowOff>170561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788747"/>
          <a:ext cx="889000" cy="6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170561</xdr:rowOff>
    </xdr:from>
    <xdr:to>
      <xdr:col>107</xdr:col>
      <xdr:colOff>50800</xdr:colOff>
      <xdr:row>75</xdr:row>
      <xdr:rowOff>20218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57861"/>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20218</xdr:rowOff>
    </xdr:from>
    <xdr:to>
      <xdr:col>102</xdr:col>
      <xdr:colOff>114300</xdr:colOff>
      <xdr:row>75</xdr:row>
      <xdr:rowOff>39992</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878968"/>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163538</xdr:rowOff>
    </xdr:from>
    <xdr:to>
      <xdr:col>116</xdr:col>
      <xdr:colOff>114300</xdr:colOff>
      <xdr:row>74</xdr:row>
      <xdr:rowOff>93688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14965</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3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50647</xdr:rowOff>
    </xdr:from>
    <xdr:to>
      <xdr:col>112</xdr:col>
      <xdr:colOff>38100</xdr:colOff>
      <xdr:row>74</xdr:row>
      <xdr:rowOff>152247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168774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51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119761</xdr:rowOff>
    </xdr:from>
    <xdr:to>
      <xdr:col>107</xdr:col>
      <xdr:colOff>101600</xdr:colOff>
      <xdr:row>75</xdr:row>
      <xdr:rowOff>49911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66438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58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140868</xdr:rowOff>
    </xdr:from>
    <xdr:to>
      <xdr:col>102</xdr:col>
      <xdr:colOff>165100</xdr:colOff>
      <xdr:row>75</xdr:row>
      <xdr:rowOff>71018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87545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160642</xdr:rowOff>
    </xdr:from>
    <xdr:to>
      <xdr:col>98</xdr:col>
      <xdr:colOff>38100</xdr:colOff>
      <xdr:row>75</xdr:row>
      <xdr:rowOff>90792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107319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6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483,831</a:t>
          </a:r>
          <a:r>
            <a:rPr kumimoji="1" lang="ja-JP" altLang="en-US" sz="1300">
              <a:latin typeface="ＭＳ Ｐゴシック" panose="020B0600070205080204" pitchFamily="50" charset="-128"/>
              <a:ea typeface="ＭＳ Ｐゴシック" panose="020B0600070205080204" pitchFamily="50" charset="-128"/>
            </a:rPr>
            <a:t>円となり、前年度</a:t>
          </a:r>
          <a:r>
            <a:rPr kumimoji="1" lang="en-US" altLang="ja-JP" sz="1300">
              <a:latin typeface="ＭＳ Ｐゴシック" panose="020B0600070205080204" pitchFamily="50" charset="-128"/>
              <a:ea typeface="ＭＳ Ｐゴシック" panose="020B0600070205080204" pitchFamily="50" charset="-128"/>
            </a:rPr>
            <a:t>452,318</a:t>
          </a:r>
          <a:r>
            <a:rPr kumimoji="1" lang="ja-JP" altLang="en-US" sz="1300">
              <a:latin typeface="ＭＳ Ｐゴシック" panose="020B0600070205080204" pitchFamily="50" charset="-128"/>
              <a:ea typeface="ＭＳ Ｐゴシック" panose="020B0600070205080204" pitchFamily="50" charset="-128"/>
            </a:rPr>
            <a:t>円より増加した。</a:t>
          </a:r>
        </a:p>
        <a:p>
          <a:r>
            <a:rPr kumimoji="1" lang="ja-JP" altLang="en-US" sz="1300">
              <a:latin typeface="ＭＳ Ｐゴシック" panose="020B0600070205080204" pitchFamily="50" charset="-128"/>
              <a:ea typeface="ＭＳ Ｐゴシック" panose="020B0600070205080204" pitchFamily="50" charset="-128"/>
            </a:rPr>
            <a:t>増となった主な要因は、扶助費が定額減税に伴う補足給付金等により、また、普通建設事業費が長良川国際会議場改修事業の進捗等により、それぞれ増加したことによるものである。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また、類似団体と比較して、貸付金が高い傾向で推移しているが、制度融資による貸付金によるものである。これらについては、年度内に貸付及び償還がなされるため、一般財源に影響を及ぼすものでは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399,127
387,167
203.60
199,953,162
193,109,850
6,398,911
91,998,582
144,661,426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50546</xdr:rowOff>
    </xdr:from>
    <xdr:to>
      <xdr:col>24</xdr:col>
      <xdr:colOff>63500</xdr:colOff>
      <xdr:row>35</xdr:row>
      <xdr:rowOff>61214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1296"/>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61214</xdr:rowOff>
    </xdr:from>
    <xdr:to>
      <xdr:col>19</xdr:col>
      <xdr:colOff>177800</xdr:colOff>
      <xdr:row>35</xdr:row>
      <xdr:rowOff>75692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196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75692</xdr:rowOff>
    </xdr:from>
    <xdr:to>
      <xdr:col>15</xdr:col>
      <xdr:colOff>50800</xdr:colOff>
      <xdr:row>35</xdr:row>
      <xdr:rowOff>80264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764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71120</xdr:rowOff>
    </xdr:from>
    <xdr:to>
      <xdr:col>10</xdr:col>
      <xdr:colOff>114300</xdr:colOff>
      <xdr:row>35</xdr:row>
      <xdr:rowOff>80264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7187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171196</xdr:rowOff>
    </xdr:from>
    <xdr:to>
      <xdr:col>24</xdr:col>
      <xdr:colOff>114300</xdr:colOff>
      <xdr:row>35</xdr:row>
      <xdr:rowOff>101346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22623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10414</xdr:rowOff>
    </xdr:from>
    <xdr:to>
      <xdr:col>20</xdr:col>
      <xdr:colOff>38100</xdr:colOff>
      <xdr:row>35</xdr:row>
      <xdr:rowOff>112014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128541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8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24892</xdr:rowOff>
    </xdr:from>
    <xdr:to>
      <xdr:col>15</xdr:col>
      <xdr:colOff>101600</xdr:colOff>
      <xdr:row>35</xdr:row>
      <xdr:rowOff>126492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143019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29464</xdr:rowOff>
    </xdr:from>
    <xdr:to>
      <xdr:col>10</xdr:col>
      <xdr:colOff>165100</xdr:colOff>
      <xdr:row>35</xdr:row>
      <xdr:rowOff>131064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147591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20320</xdr:rowOff>
    </xdr:from>
    <xdr:to>
      <xdr:col>6</xdr:col>
      <xdr:colOff>38100</xdr:colOff>
      <xdr:row>35</xdr:row>
      <xdr:rowOff>121920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138447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85718</xdr:rowOff>
    </xdr:from>
    <xdr:to>
      <xdr:col>24</xdr:col>
      <xdr:colOff>62865</xdr:colOff>
      <xdr:row>59</xdr:row>
      <xdr:rowOff>100903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344018"/>
          <a:ext cx="1270" cy="87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104730</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2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100903</xdr:rowOff>
    </xdr:from>
    <xdr:to>
      <xdr:col>24</xdr:col>
      <xdr:colOff>152400</xdr:colOff>
      <xdr:row>59</xdr:row>
      <xdr:rowOff>100903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1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32395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11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85718</xdr:rowOff>
    </xdr:from>
    <xdr:to>
      <xdr:col>24</xdr:col>
      <xdr:colOff>152400</xdr:colOff>
      <xdr:row>54</xdr:row>
      <xdr:rowOff>85718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34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160448</xdr:rowOff>
    </xdr:from>
    <xdr:to>
      <xdr:col>24</xdr:col>
      <xdr:colOff>63500</xdr:colOff>
      <xdr:row>58</xdr:row>
      <xdr:rowOff>168101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10104548"/>
          <a:ext cx="838200" cy="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45417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8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22540</xdr:rowOff>
    </xdr:from>
    <xdr:to>
      <xdr:col>24</xdr:col>
      <xdr:colOff>114300</xdr:colOff>
      <xdr:row>58</xdr:row>
      <xdr:rowOff>124140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143270</xdr:rowOff>
    </xdr:from>
    <xdr:to>
      <xdr:col>19</xdr:col>
      <xdr:colOff>177800</xdr:colOff>
      <xdr:row>58</xdr:row>
      <xdr:rowOff>160448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87370"/>
          <a:ext cx="889000" cy="1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75522</xdr:rowOff>
    </xdr:from>
    <xdr:to>
      <xdr:col>20</xdr:col>
      <xdr:colOff>38100</xdr:colOff>
      <xdr:row>59</xdr:row>
      <xdr:rowOff>5672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22199</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9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116329</xdr:rowOff>
    </xdr:from>
    <xdr:to>
      <xdr:col>15</xdr:col>
      <xdr:colOff>50800</xdr:colOff>
      <xdr:row>58</xdr:row>
      <xdr:rowOff>143270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060429"/>
          <a:ext cx="889000" cy="2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56090</xdr:rowOff>
    </xdr:from>
    <xdr:to>
      <xdr:col>15</xdr:col>
      <xdr:colOff>101600</xdr:colOff>
      <xdr:row>58</xdr:row>
      <xdr:rowOff>157690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2767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7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128455</xdr:rowOff>
    </xdr:from>
    <xdr:to>
      <xdr:col>10</xdr:col>
      <xdr:colOff>114300</xdr:colOff>
      <xdr:row>58</xdr:row>
      <xdr:rowOff>116329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00955"/>
          <a:ext cx="889000" cy="13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56874</xdr:rowOff>
    </xdr:from>
    <xdr:to>
      <xdr:col>10</xdr:col>
      <xdr:colOff>165100</xdr:colOff>
      <xdr:row>58</xdr:row>
      <xdr:rowOff>158474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0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3551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7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37791</xdr:rowOff>
    </xdr:from>
    <xdr:to>
      <xdr:col>6</xdr:col>
      <xdr:colOff>38100</xdr:colOff>
      <xdr:row>52</xdr:row>
      <xdr:rowOff>139391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130518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117301</xdr:rowOff>
    </xdr:from>
    <xdr:to>
      <xdr:col>24</xdr:col>
      <xdr:colOff>114300</xdr:colOff>
      <xdr:row>59</xdr:row>
      <xdr:rowOff>47451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6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32228</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7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109648</xdr:rowOff>
    </xdr:from>
    <xdr:to>
      <xdr:col>20</xdr:col>
      <xdr:colOff>38100</xdr:colOff>
      <xdr:row>59</xdr:row>
      <xdr:rowOff>39798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5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30925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4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92470</xdr:rowOff>
    </xdr:from>
    <xdr:to>
      <xdr:col>15</xdr:col>
      <xdr:colOff>101600</xdr:colOff>
      <xdr:row>59</xdr:row>
      <xdr:rowOff>22620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3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13747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65529</xdr:rowOff>
    </xdr:from>
    <xdr:to>
      <xdr:col>10</xdr:col>
      <xdr:colOff>165100</xdr:colOff>
      <xdr:row>58</xdr:row>
      <xdr:rowOff>167129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0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158256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77655</xdr:rowOff>
    </xdr:from>
    <xdr:to>
      <xdr:col>6</xdr:col>
      <xdr:colOff>38100</xdr:colOff>
      <xdr:row>51</xdr:row>
      <xdr:rowOff>7805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24332</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42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43086</xdr:rowOff>
    </xdr:from>
    <xdr:to>
      <xdr:col>24</xdr:col>
      <xdr:colOff>63500</xdr:colOff>
      <xdr:row>77</xdr:row>
      <xdr:rowOff>155329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244736"/>
          <a:ext cx="838200" cy="1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155329</xdr:rowOff>
    </xdr:from>
    <xdr:to>
      <xdr:col>19</xdr:col>
      <xdr:colOff>177800</xdr:colOff>
      <xdr:row>78</xdr:row>
      <xdr:rowOff>37157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356979"/>
          <a:ext cx="889000" cy="5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148890</xdr:rowOff>
    </xdr:from>
    <xdr:to>
      <xdr:col>15</xdr:col>
      <xdr:colOff>50800</xdr:colOff>
      <xdr:row>78</xdr:row>
      <xdr:rowOff>37157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350540"/>
          <a:ext cx="889000" cy="5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148890</xdr:rowOff>
    </xdr:from>
    <xdr:to>
      <xdr:col>10</xdr:col>
      <xdr:colOff>114300</xdr:colOff>
      <xdr:row>79</xdr:row>
      <xdr:rowOff>3012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50540"/>
          <a:ext cx="889000" cy="19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163736</xdr:rowOff>
    </xdr:from>
    <xdr:to>
      <xdr:col>24</xdr:col>
      <xdr:colOff>114300</xdr:colOff>
      <xdr:row>77</xdr:row>
      <xdr:rowOff>93886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9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142163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7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104529</xdr:rowOff>
    </xdr:from>
    <xdr:to>
      <xdr:col>20</xdr:col>
      <xdr:colOff>38100</xdr:colOff>
      <xdr:row>78</xdr:row>
      <xdr:rowOff>34679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30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25806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9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157807</xdr:rowOff>
    </xdr:from>
    <xdr:to>
      <xdr:col>15</xdr:col>
      <xdr:colOff>101600</xdr:colOff>
      <xdr:row>78</xdr:row>
      <xdr:rowOff>87957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5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79084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5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98090</xdr:rowOff>
    </xdr:from>
    <xdr:to>
      <xdr:col>10</xdr:col>
      <xdr:colOff>165100</xdr:colOff>
      <xdr:row>78</xdr:row>
      <xdr:rowOff>28240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9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19367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9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123662</xdr:rowOff>
    </xdr:from>
    <xdr:to>
      <xdr:col>6</xdr:col>
      <xdr:colOff>38100</xdr:colOff>
      <xdr:row>79</xdr:row>
      <xdr:rowOff>53812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44939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8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44534</xdr:rowOff>
    </xdr:from>
    <xdr:to>
      <xdr:col>24</xdr:col>
      <xdr:colOff>63500</xdr:colOff>
      <xdr:row>96</xdr:row>
      <xdr:rowOff>54249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03734"/>
          <a:ext cx="8382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49335</xdr:rowOff>
    </xdr:from>
    <xdr:to>
      <xdr:col>19</xdr:col>
      <xdr:colOff>177800</xdr:colOff>
      <xdr:row>96</xdr:row>
      <xdr:rowOff>54249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37085"/>
          <a:ext cx="889000" cy="17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119720</xdr:rowOff>
    </xdr:from>
    <xdr:to>
      <xdr:col>15</xdr:col>
      <xdr:colOff>50800</xdr:colOff>
      <xdr:row>95</xdr:row>
      <xdr:rowOff>49335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236020"/>
          <a:ext cx="889000" cy="10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119720</xdr:rowOff>
    </xdr:from>
    <xdr:to>
      <xdr:col>10</xdr:col>
      <xdr:colOff>114300</xdr:colOff>
      <xdr:row>96</xdr:row>
      <xdr:rowOff>134145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236020"/>
          <a:ext cx="889000" cy="35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165184</xdr:rowOff>
    </xdr:from>
    <xdr:to>
      <xdr:col>24</xdr:col>
      <xdr:colOff>114300</xdr:colOff>
      <xdr:row>96</xdr:row>
      <xdr:rowOff>95334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143611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3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3449</xdr:rowOff>
    </xdr:from>
    <xdr:to>
      <xdr:col>20</xdr:col>
      <xdr:colOff>38100</xdr:colOff>
      <xdr:row>96</xdr:row>
      <xdr:rowOff>105049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96176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169985</xdr:rowOff>
    </xdr:from>
    <xdr:to>
      <xdr:col>15</xdr:col>
      <xdr:colOff>101600</xdr:colOff>
      <xdr:row>95</xdr:row>
      <xdr:rowOff>100135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8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91262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7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68920</xdr:rowOff>
    </xdr:from>
    <xdr:to>
      <xdr:col>10</xdr:col>
      <xdr:colOff>165100</xdr:colOff>
      <xdr:row>94</xdr:row>
      <xdr:rowOff>170520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8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15597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96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83345</xdr:rowOff>
    </xdr:from>
    <xdr:to>
      <xdr:col>6</xdr:col>
      <xdr:colOff>38100</xdr:colOff>
      <xdr:row>97</xdr:row>
      <xdr:rowOff>13495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4622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3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86208</xdr:rowOff>
    </xdr:from>
    <xdr:to>
      <xdr:col>55</xdr:col>
      <xdr:colOff>0</xdr:colOff>
      <xdr:row>37</xdr:row>
      <xdr:rowOff>116383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429858"/>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86208</xdr:rowOff>
    </xdr:from>
    <xdr:to>
      <xdr:col>50</xdr:col>
      <xdr:colOff>114300</xdr:colOff>
      <xdr:row>38</xdr:row>
      <xdr:rowOff>1625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29858"/>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1625</xdr:rowOff>
    </xdr:from>
    <xdr:to>
      <xdr:col>45</xdr:col>
      <xdr:colOff>177800</xdr:colOff>
      <xdr:row>38</xdr:row>
      <xdr:rowOff>33172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16725"/>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144729</xdr:rowOff>
    </xdr:from>
    <xdr:to>
      <xdr:col>41</xdr:col>
      <xdr:colOff>50800</xdr:colOff>
      <xdr:row>38</xdr:row>
      <xdr:rowOff>33172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488379"/>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65583</xdr:rowOff>
    </xdr:from>
    <xdr:to>
      <xdr:col>55</xdr:col>
      <xdr:colOff>50800</xdr:colOff>
      <xdr:row>37</xdr:row>
      <xdr:rowOff>167183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44010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87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35408</xdr:rowOff>
    </xdr:from>
    <xdr:to>
      <xdr:col>50</xdr:col>
      <xdr:colOff>165100</xdr:colOff>
      <xdr:row>37</xdr:row>
      <xdr:rowOff>137008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128135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47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122275</xdr:rowOff>
    </xdr:from>
    <xdr:to>
      <xdr:col>46</xdr:col>
      <xdr:colOff>38100</xdr:colOff>
      <xdr:row>38</xdr:row>
      <xdr:rowOff>52425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43552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558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153822</xdr:rowOff>
    </xdr:from>
    <xdr:to>
      <xdr:col>41</xdr:col>
      <xdr:colOff>101600</xdr:colOff>
      <xdr:row>38</xdr:row>
      <xdr:rowOff>83972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75099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590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93929</xdr:rowOff>
    </xdr:from>
    <xdr:to>
      <xdr:col>36</xdr:col>
      <xdr:colOff>165100</xdr:colOff>
      <xdr:row>38</xdr:row>
      <xdr:rowOff>24079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15206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530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125984</xdr:rowOff>
    </xdr:from>
    <xdr:to>
      <xdr:col>55</xdr:col>
      <xdr:colOff>0</xdr:colOff>
      <xdr:row>57</xdr:row>
      <xdr:rowOff>129642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98634"/>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129642</xdr:rowOff>
    </xdr:from>
    <xdr:to>
      <xdr:col>50</xdr:col>
      <xdr:colOff>114300</xdr:colOff>
      <xdr:row>57</xdr:row>
      <xdr:rowOff>147320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02292"/>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147320</xdr:rowOff>
    </xdr:from>
    <xdr:to>
      <xdr:col>45</xdr:col>
      <xdr:colOff>177800</xdr:colOff>
      <xdr:row>57</xdr:row>
      <xdr:rowOff>166370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19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149301</xdr:rowOff>
    </xdr:from>
    <xdr:to>
      <xdr:col>41</xdr:col>
      <xdr:colOff>50800</xdr:colOff>
      <xdr:row>57</xdr:row>
      <xdr:rowOff>166370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21951"/>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75184</xdr:rowOff>
    </xdr:from>
    <xdr:to>
      <xdr:col>55</xdr:col>
      <xdr:colOff>50800</xdr:colOff>
      <xdr:row>58</xdr:row>
      <xdr:rowOff>5334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53611</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2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78842</xdr:rowOff>
    </xdr:from>
    <xdr:to>
      <xdr:col>50</xdr:col>
      <xdr:colOff>165100</xdr:colOff>
      <xdr:row>58</xdr:row>
      <xdr:rowOff>8992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9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96520</xdr:rowOff>
    </xdr:from>
    <xdr:to>
      <xdr:col>46</xdr:col>
      <xdr:colOff>38100</xdr:colOff>
      <xdr:row>58</xdr:row>
      <xdr:rowOff>26670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17797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6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115570</xdr:rowOff>
    </xdr:from>
    <xdr:to>
      <xdr:col>41</xdr:col>
      <xdr:colOff>101600</xdr:colOff>
      <xdr:row>58</xdr:row>
      <xdr:rowOff>45720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36847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98501</xdr:rowOff>
    </xdr:from>
    <xdr:to>
      <xdr:col>36</xdr:col>
      <xdr:colOff>165100</xdr:colOff>
      <xdr:row>58</xdr:row>
      <xdr:rowOff>28651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19778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96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156959</xdr:rowOff>
    </xdr:from>
    <xdr:to>
      <xdr:col>54</xdr:col>
      <xdr:colOff>189865</xdr:colOff>
      <xdr:row>79</xdr:row>
      <xdr:rowOff>86762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329909"/>
          <a:ext cx="1270" cy="1301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90589</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5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86762</xdr:rowOff>
    </xdr:from>
    <xdr:to>
      <xdr:col>55</xdr:col>
      <xdr:colOff>88900</xdr:colOff>
      <xdr:row>79</xdr:row>
      <xdr:rowOff>86762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103636</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10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156959</xdr:rowOff>
    </xdr:from>
    <xdr:to>
      <xdr:col>55</xdr:col>
      <xdr:colOff>88900</xdr:colOff>
      <xdr:row>71</xdr:row>
      <xdr:rowOff>156959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329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101915</xdr:rowOff>
    </xdr:from>
    <xdr:to>
      <xdr:col>55</xdr:col>
      <xdr:colOff>0</xdr:colOff>
      <xdr:row>74</xdr:row>
      <xdr:rowOff>114113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789215"/>
          <a:ext cx="838200" cy="1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163518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651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13641</xdr:rowOff>
    </xdr:from>
    <xdr:to>
      <xdr:col>55</xdr:col>
      <xdr:colOff>50800</xdr:colOff>
      <xdr:row>78</xdr:row>
      <xdr:rowOff>115241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51248</xdr:rowOff>
    </xdr:from>
    <xdr:to>
      <xdr:col>50</xdr:col>
      <xdr:colOff>114300</xdr:colOff>
      <xdr:row>74</xdr:row>
      <xdr:rowOff>101915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738548"/>
          <a:ext cx="889000" cy="5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167587</xdr:rowOff>
    </xdr:from>
    <xdr:to>
      <xdr:col>50</xdr:col>
      <xdr:colOff>165100</xdr:colOff>
      <xdr:row>78</xdr:row>
      <xdr:rowOff>97737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88864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6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95596</xdr:rowOff>
    </xdr:from>
    <xdr:to>
      <xdr:col>45</xdr:col>
      <xdr:colOff>177800</xdr:colOff>
      <xdr:row>74</xdr:row>
      <xdr:rowOff>51248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611446"/>
          <a:ext cx="889000" cy="1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122504</xdr:rowOff>
    </xdr:from>
    <xdr:to>
      <xdr:col>46</xdr:col>
      <xdr:colOff>38100</xdr:colOff>
      <xdr:row>78</xdr:row>
      <xdr:rowOff>52654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43781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5152</xdr:rowOff>
    </xdr:from>
    <xdr:to>
      <xdr:col>41</xdr:col>
      <xdr:colOff>50800</xdr:colOff>
      <xdr:row>73</xdr:row>
      <xdr:rowOff>95596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178102"/>
          <a:ext cx="889000" cy="43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95431</xdr:rowOff>
    </xdr:from>
    <xdr:to>
      <xdr:col>41</xdr:col>
      <xdr:colOff>101600</xdr:colOff>
      <xdr:row>78</xdr:row>
      <xdr:rowOff>25581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16708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68914</xdr:rowOff>
    </xdr:from>
    <xdr:to>
      <xdr:col>36</xdr:col>
      <xdr:colOff>165100</xdr:colOff>
      <xdr:row>77</xdr:row>
      <xdr:rowOff>170514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161641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63313</xdr:rowOff>
    </xdr:from>
    <xdr:to>
      <xdr:col>55</xdr:col>
      <xdr:colOff>50800</xdr:colOff>
      <xdr:row>74</xdr:row>
      <xdr:rowOff>164913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7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86190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60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51115</xdr:rowOff>
    </xdr:from>
    <xdr:to>
      <xdr:col>50</xdr:col>
      <xdr:colOff>165100</xdr:colOff>
      <xdr:row>74</xdr:row>
      <xdr:rowOff>152715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7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169242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51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448</xdr:rowOff>
    </xdr:from>
    <xdr:to>
      <xdr:col>46</xdr:col>
      <xdr:colOff>38100</xdr:colOff>
      <xdr:row>74</xdr:row>
      <xdr:rowOff>102048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68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118575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46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44796</xdr:rowOff>
    </xdr:from>
    <xdr:to>
      <xdr:col>41</xdr:col>
      <xdr:colOff>101600</xdr:colOff>
      <xdr:row>73</xdr:row>
      <xdr:rowOff>146396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56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162923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33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125802</xdr:rowOff>
    </xdr:from>
    <xdr:to>
      <xdr:col>36</xdr:col>
      <xdr:colOff>165100</xdr:colOff>
      <xdr:row>71</xdr:row>
      <xdr:rowOff>55952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12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72479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190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105239</xdr:rowOff>
    </xdr:from>
    <xdr:to>
      <xdr:col>55</xdr:col>
      <xdr:colOff>0</xdr:colOff>
      <xdr:row>97</xdr:row>
      <xdr:rowOff>32696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64439"/>
          <a:ext cx="838200" cy="9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170295</xdr:rowOff>
    </xdr:from>
    <xdr:to>
      <xdr:col>50</xdr:col>
      <xdr:colOff>114300</xdr:colOff>
      <xdr:row>97</xdr:row>
      <xdr:rowOff>32696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458045"/>
          <a:ext cx="889000" cy="20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170295</xdr:rowOff>
    </xdr:from>
    <xdr:to>
      <xdr:col>45</xdr:col>
      <xdr:colOff>177800</xdr:colOff>
      <xdr:row>96</xdr:row>
      <xdr:rowOff>150673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58045"/>
          <a:ext cx="889000" cy="15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150673</xdr:rowOff>
    </xdr:from>
    <xdr:to>
      <xdr:col>41</xdr:col>
      <xdr:colOff>50800</xdr:colOff>
      <xdr:row>97</xdr:row>
      <xdr:rowOff>16236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09873"/>
          <a:ext cx="889000" cy="3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54439</xdr:rowOff>
    </xdr:from>
    <xdr:to>
      <xdr:col>55</xdr:col>
      <xdr:colOff>50800</xdr:colOff>
      <xdr:row>96</xdr:row>
      <xdr:rowOff>156039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32866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153346</xdr:rowOff>
    </xdr:from>
    <xdr:to>
      <xdr:col>50</xdr:col>
      <xdr:colOff>165100</xdr:colOff>
      <xdr:row>97</xdr:row>
      <xdr:rowOff>83496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1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74623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0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119495</xdr:rowOff>
    </xdr:from>
    <xdr:to>
      <xdr:col>46</xdr:col>
      <xdr:colOff>38100</xdr:colOff>
      <xdr:row>96</xdr:row>
      <xdr:rowOff>49645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66172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18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99873</xdr:rowOff>
    </xdr:from>
    <xdr:to>
      <xdr:col>41</xdr:col>
      <xdr:colOff>101600</xdr:colOff>
      <xdr:row>97</xdr:row>
      <xdr:rowOff>30023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21150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136886</xdr:rowOff>
    </xdr:from>
    <xdr:to>
      <xdr:col>36</xdr:col>
      <xdr:colOff>165100</xdr:colOff>
      <xdr:row>97</xdr:row>
      <xdr:rowOff>67036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9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58163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8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89408</xdr:rowOff>
    </xdr:from>
    <xdr:to>
      <xdr:col>85</xdr:col>
      <xdr:colOff>127000</xdr:colOff>
      <xdr:row>33</xdr:row>
      <xdr:rowOff>147102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232908"/>
          <a:ext cx="838200" cy="57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147102</xdr:rowOff>
    </xdr:from>
    <xdr:to>
      <xdr:col>81</xdr:col>
      <xdr:colOff>50800</xdr:colOff>
      <xdr:row>34</xdr:row>
      <xdr:rowOff>24202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5804952"/>
          <a:ext cx="889000" cy="4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24202</xdr:rowOff>
    </xdr:from>
    <xdr:to>
      <xdr:col>76</xdr:col>
      <xdr:colOff>114300</xdr:colOff>
      <xdr:row>34</xdr:row>
      <xdr:rowOff>105519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5853502"/>
          <a:ext cx="889000" cy="8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78087</xdr:rowOff>
    </xdr:from>
    <xdr:to>
      <xdr:col>71</xdr:col>
      <xdr:colOff>177800</xdr:colOff>
      <xdr:row>34</xdr:row>
      <xdr:rowOff>105519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90738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38608</xdr:rowOff>
    </xdr:from>
    <xdr:to>
      <xdr:col>85</xdr:col>
      <xdr:colOff>177800</xdr:colOff>
      <xdr:row>30</xdr:row>
      <xdr:rowOff>140208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18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163085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13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96302</xdr:rowOff>
    </xdr:from>
    <xdr:to>
      <xdr:col>81</xdr:col>
      <xdr:colOff>101600</xdr:colOff>
      <xdr:row>34</xdr:row>
      <xdr:rowOff>26452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75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42979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52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144852</xdr:rowOff>
    </xdr:from>
    <xdr:to>
      <xdr:col>76</xdr:col>
      <xdr:colOff>165100</xdr:colOff>
      <xdr:row>34</xdr:row>
      <xdr:rowOff>75002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80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91529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57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54719</xdr:rowOff>
    </xdr:from>
    <xdr:to>
      <xdr:col>72</xdr:col>
      <xdr:colOff>38100</xdr:colOff>
      <xdr:row>34</xdr:row>
      <xdr:rowOff>156319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88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1396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65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27287</xdr:rowOff>
    </xdr:from>
    <xdr:to>
      <xdr:col>67</xdr:col>
      <xdr:colOff>101600</xdr:colOff>
      <xdr:row>34</xdr:row>
      <xdr:rowOff>128887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85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145414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63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146815</xdr:rowOff>
    </xdr:from>
    <xdr:to>
      <xdr:col>85</xdr:col>
      <xdr:colOff>127000</xdr:colOff>
      <xdr:row>57</xdr:row>
      <xdr:rowOff>5369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576565"/>
          <a:ext cx="838200" cy="20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123469</xdr:rowOff>
    </xdr:from>
    <xdr:to>
      <xdr:col>81</xdr:col>
      <xdr:colOff>50800</xdr:colOff>
      <xdr:row>57</xdr:row>
      <xdr:rowOff>5369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724669"/>
          <a:ext cx="889000" cy="5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123469</xdr:rowOff>
    </xdr:from>
    <xdr:to>
      <xdr:col>76</xdr:col>
      <xdr:colOff>114300</xdr:colOff>
      <xdr:row>57</xdr:row>
      <xdr:rowOff>41631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724669"/>
          <a:ext cx="889000" cy="8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41631</xdr:rowOff>
    </xdr:from>
    <xdr:to>
      <xdr:col>71</xdr:col>
      <xdr:colOff>177800</xdr:colOff>
      <xdr:row>57</xdr:row>
      <xdr:rowOff>80921</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814281"/>
          <a:ext cx="889000" cy="3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96015</xdr:rowOff>
    </xdr:from>
    <xdr:to>
      <xdr:col>85</xdr:col>
      <xdr:colOff>177800</xdr:colOff>
      <xdr:row>56</xdr:row>
      <xdr:rowOff>26165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2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118892</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37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126019</xdr:rowOff>
    </xdr:from>
    <xdr:to>
      <xdr:col>81</xdr:col>
      <xdr:colOff>101600</xdr:colOff>
      <xdr:row>57</xdr:row>
      <xdr:rowOff>56169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2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47296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81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72669</xdr:rowOff>
    </xdr:from>
    <xdr:to>
      <xdr:col>76</xdr:col>
      <xdr:colOff>165100</xdr:colOff>
      <xdr:row>57</xdr:row>
      <xdr:rowOff>2819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67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19346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44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162281</xdr:rowOff>
    </xdr:from>
    <xdr:to>
      <xdr:col>72</xdr:col>
      <xdr:colOff>38100</xdr:colOff>
      <xdr:row>57</xdr:row>
      <xdr:rowOff>92431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6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83558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85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30121</xdr:rowOff>
    </xdr:from>
    <xdr:to>
      <xdr:col>67</xdr:col>
      <xdr:colOff>101600</xdr:colOff>
      <xdr:row>57</xdr:row>
      <xdr:rowOff>131721</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0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122848</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89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92673</xdr:rowOff>
    </xdr:from>
    <xdr:to>
      <xdr:col>85</xdr:col>
      <xdr:colOff>127000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637223"/>
          <a:ext cx="8382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92673</xdr:rowOff>
    </xdr:from>
    <xdr:to>
      <xdr:col>81</xdr:col>
      <xdr:colOff>50800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4592300" y="13637223"/>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122827</xdr:rowOff>
    </xdr:from>
    <xdr:to>
      <xdr:col>71</xdr:col>
      <xdr:colOff>177800</xdr:colOff>
      <xdr:row>79</xdr:row>
      <xdr:rowOff>98879</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2810127"/>
          <a:ext cx="889000" cy="83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157353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35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41873</xdr:rowOff>
    </xdr:from>
    <xdr:to>
      <xdr:col>81</xdr:col>
      <xdr:colOff>101600</xdr:colOff>
      <xdr:row>79</xdr:row>
      <xdr:rowOff>143473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5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134600</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324333" y="13679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72027</xdr:rowOff>
    </xdr:from>
    <xdr:to>
      <xdr:col>67</xdr:col>
      <xdr:colOff>101600</xdr:colOff>
      <xdr:row>75</xdr:row>
      <xdr:rowOff>2177</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275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18704</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79428" y="1253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37722</xdr:rowOff>
    </xdr:from>
    <xdr:to>
      <xdr:col>85</xdr:col>
      <xdr:colOff>127000</xdr:colOff>
      <xdr:row>97</xdr:row>
      <xdr:rowOff>46225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668372"/>
          <a:ext cx="8382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46225</xdr:rowOff>
    </xdr:from>
    <xdr:to>
      <xdr:col>81</xdr:col>
      <xdr:colOff>50800</xdr:colOff>
      <xdr:row>97</xdr:row>
      <xdr:rowOff>69109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676875"/>
          <a:ext cx="889000" cy="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69109</xdr:rowOff>
    </xdr:from>
    <xdr:to>
      <xdr:col>76</xdr:col>
      <xdr:colOff>114300</xdr:colOff>
      <xdr:row>97</xdr:row>
      <xdr:rowOff>72354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699759"/>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66456</xdr:rowOff>
    </xdr:from>
    <xdr:to>
      <xdr:col>71</xdr:col>
      <xdr:colOff>177800</xdr:colOff>
      <xdr:row>97</xdr:row>
      <xdr:rowOff>72354</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697106"/>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158372</xdr:rowOff>
    </xdr:from>
    <xdr:to>
      <xdr:col>85</xdr:col>
      <xdr:colOff>177800</xdr:colOff>
      <xdr:row>97</xdr:row>
      <xdr:rowOff>88522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61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136799</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59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166875</xdr:rowOff>
    </xdr:from>
    <xdr:to>
      <xdr:col>81</xdr:col>
      <xdr:colOff>101600</xdr:colOff>
      <xdr:row>97</xdr:row>
      <xdr:rowOff>97025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6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88152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71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18309</xdr:rowOff>
    </xdr:from>
    <xdr:to>
      <xdr:col>76</xdr:col>
      <xdr:colOff>165100</xdr:colOff>
      <xdr:row>97</xdr:row>
      <xdr:rowOff>119909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64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111036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74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21554</xdr:rowOff>
    </xdr:from>
    <xdr:to>
      <xdr:col>72</xdr:col>
      <xdr:colOff>38100</xdr:colOff>
      <xdr:row>97</xdr:row>
      <xdr:rowOff>123154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6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114281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74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15656</xdr:rowOff>
    </xdr:from>
    <xdr:to>
      <xdr:col>67</xdr:col>
      <xdr:colOff>101600</xdr:colOff>
      <xdr:row>97</xdr:row>
      <xdr:rowOff>117256</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64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108383</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73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前年度からの特徴的な増減としては、民生費が定額減税に伴う補足給付金等により、消防費が北消防署及び消防整備工場建設により、教育費が薬科大学新キャンパス整備によりそれぞれ増加している。</a:t>
          </a:r>
        </a:p>
        <a:p>
          <a:r>
            <a:rPr kumimoji="1" lang="ja-JP" altLang="en-US" sz="1300">
              <a:latin typeface="ＭＳ Ｐゴシック" panose="020B0600070205080204" pitchFamily="50" charset="-128"/>
              <a:ea typeface="ＭＳ Ｐゴシック" panose="020B0600070205080204" pitchFamily="50" charset="-128"/>
            </a:rPr>
            <a:t>類似団体平均との比較においては、商工費は制度融資にかかる貸付金により決算額を押し上げる要因となっている。また、消防費については、４市１町消防広域化に伴い一時的に費用を負担しているため、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一方、公債費については、市債残高の抑制に継続的に取り組んできたことと、利率の高い地方債の償還が終了してきていることから、類似団体平均を下回って推移している。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年度は、実質収支が対前年度比</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億円減の</a:t>
          </a:r>
          <a:r>
            <a:rPr kumimoji="1" lang="en-US" altLang="ja-JP" sz="1400">
              <a:latin typeface="ＭＳ ゴシック" pitchFamily="49" charset="-128"/>
              <a:ea typeface="ＭＳ ゴシック" pitchFamily="49" charset="-128"/>
            </a:rPr>
            <a:t>64</a:t>
          </a:r>
          <a:r>
            <a:rPr kumimoji="1" lang="ja-JP" altLang="en-US" sz="1400">
              <a:latin typeface="ＭＳ ゴシック" pitchFamily="49" charset="-128"/>
              <a:ea typeface="ＭＳ ゴシック" pitchFamily="49" charset="-128"/>
            </a:rPr>
            <a:t>億円となった。</a:t>
          </a:r>
        </a:p>
        <a:p>
          <a:r>
            <a:rPr kumimoji="1" lang="ja-JP" altLang="en-US" sz="1400">
              <a:latin typeface="ＭＳ ゴシック" pitchFamily="49" charset="-128"/>
              <a:ea typeface="ＭＳ ゴシック" pitchFamily="49" charset="-128"/>
            </a:rPr>
            <a:t>また、財政調整基金を</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億円取り崩したため、標準財政規模比における実質単年度収支は前年度比△</a:t>
          </a:r>
          <a:r>
            <a:rPr kumimoji="1" lang="en-US" altLang="ja-JP" sz="1400">
              <a:latin typeface="ＭＳ ゴシック" pitchFamily="49" charset="-128"/>
              <a:ea typeface="ＭＳ ゴシック" pitchFamily="49" charset="-128"/>
            </a:rPr>
            <a:t>2.45</a:t>
          </a:r>
          <a:r>
            <a:rPr kumimoji="1" lang="ja-JP" altLang="en-US" sz="1400">
              <a:latin typeface="ＭＳ ゴシック" pitchFamily="49" charset="-128"/>
              <a:ea typeface="ＭＳ ゴシック" pitchFamily="49" charset="-128"/>
            </a:rPr>
            <a:t>ポイント減となり、</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年ぶりにマイナスとなった。財政調整基金残高は、</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億円となり、類似団体（中核市</a:t>
          </a:r>
          <a:r>
            <a:rPr kumimoji="1" lang="en-US" altLang="ja-JP" sz="1400">
              <a:latin typeface="ＭＳ ゴシック" pitchFamily="49" charset="-128"/>
              <a:ea typeface="ＭＳ ゴシック" pitchFamily="49" charset="-128"/>
            </a:rPr>
            <a:t>62</a:t>
          </a:r>
          <a:r>
            <a:rPr kumimoji="1" lang="ja-JP" altLang="en-US" sz="1400">
              <a:latin typeface="ＭＳ ゴシック" pitchFamily="49" charset="-128"/>
              <a:ea typeface="ＭＳ ゴシック" pitchFamily="49" charset="-128"/>
            </a:rPr>
            <a:t>市）中</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位の水準となっている。</a:t>
          </a:r>
        </a:p>
        <a:p>
          <a:r>
            <a:rPr kumimoji="1" lang="ja-JP" altLang="en-US" sz="1400">
              <a:latin typeface="ＭＳ ゴシック" pitchFamily="49" charset="-128"/>
              <a:ea typeface="ＭＳ ゴシック" pitchFamily="49" charset="-128"/>
            </a:rPr>
            <a:t>今後も財政調整基金残高及び実質収支額の維持に努めていく。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年度も赤字となった会計はなく、各会計とも黒字を確保したところである。</a:t>
          </a:r>
        </a:p>
        <a:p>
          <a:r>
            <a:rPr kumimoji="1" lang="ja-JP" altLang="en-US" sz="1400">
              <a:latin typeface="ＭＳ ゴシック" pitchFamily="49" charset="-128"/>
              <a:ea typeface="ＭＳ ゴシック" pitchFamily="49" charset="-128"/>
            </a:rPr>
            <a:t>一般会計は、歳出において、物価高騰を受けた物件費の増等を受け、令和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年度と比べ黒字額が減少した。また、他会計においては、ほぼ前年度並みの黒字を維持している。</a:t>
          </a:r>
        </a:p>
        <a:p>
          <a:r>
            <a:rPr kumimoji="1" lang="ja-JP" altLang="en-US" sz="1400">
              <a:latin typeface="ＭＳ ゴシック" pitchFamily="49" charset="-128"/>
              <a:ea typeface="ＭＳ ゴシック" pitchFamily="49" charset="-128"/>
            </a:rPr>
            <a:t>今後も健全で将来にわたって持続可能な運営に努めていく。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199953162</v>
      </c>
      <c r="BO4" s="371"/>
      <c r="BP4" s="371"/>
      <c r="BQ4" s="371"/>
      <c r="BR4" s="371"/>
      <c r="BS4" s="371"/>
      <c r="BT4" s="371"/>
      <c r="BU4" s="372"/>
      <c r="BV4" s="370">
        <v>189505205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v>
      </c>
      <c r="CU4" s="377"/>
      <c r="CV4" s="377"/>
      <c r="CW4" s="377"/>
      <c r="CX4" s="377"/>
      <c r="CY4" s="377"/>
      <c r="CZ4" s="377"/>
      <c r="DA4" s="378"/>
      <c r="DB4" s="376">
        <v>8.3000000000000007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193109850</v>
      </c>
      <c r="BO5" s="408"/>
      <c r="BP5" s="408"/>
      <c r="BQ5" s="408"/>
      <c r="BR5" s="408"/>
      <c r="BS5" s="408"/>
      <c r="BT5" s="408"/>
      <c r="BU5" s="409"/>
      <c r="BV5" s="407">
        <v>181350993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96.7</v>
      </c>
      <c r="CU5" s="405"/>
      <c r="CV5" s="405"/>
      <c r="CW5" s="405"/>
      <c r="CX5" s="405"/>
      <c r="CY5" s="405"/>
      <c r="CZ5" s="405"/>
      <c r="DA5" s="406"/>
      <c r="DB5" s="404">
        <v>95.6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6843312</v>
      </c>
      <c r="BO6" s="408"/>
      <c r="BP6" s="408"/>
      <c r="BQ6" s="408"/>
      <c r="BR6" s="408"/>
      <c r="BS6" s="408"/>
      <c r="BT6" s="408"/>
      <c r="BU6" s="409"/>
      <c r="BV6" s="407">
        <v>8154212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97.7</v>
      </c>
      <c r="CU6" s="445"/>
      <c r="CV6" s="445"/>
      <c r="CW6" s="445"/>
      <c r="CX6" s="445"/>
      <c r="CY6" s="445"/>
      <c r="CZ6" s="445"/>
      <c r="DA6" s="446"/>
      <c r="DB6" s="444">
        <v>97.9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444401</v>
      </c>
      <c r="BO7" s="408"/>
      <c r="BP7" s="408"/>
      <c r="BQ7" s="408"/>
      <c r="BR7" s="408"/>
      <c r="BS7" s="408"/>
      <c r="BT7" s="408"/>
      <c r="BU7" s="409"/>
      <c r="BV7" s="407">
        <v>670220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91998582</v>
      </c>
      <c r="CU7" s="408"/>
      <c r="CV7" s="408"/>
      <c r="CW7" s="408"/>
      <c r="CX7" s="408"/>
      <c r="CY7" s="408"/>
      <c r="CZ7" s="408"/>
      <c r="DA7" s="409"/>
      <c r="DB7" s="407">
        <v>90150909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6398911</v>
      </c>
      <c r="BO8" s="408"/>
      <c r="BP8" s="408"/>
      <c r="BQ8" s="408"/>
      <c r="BR8" s="408"/>
      <c r="BS8" s="408"/>
      <c r="BT8" s="408"/>
      <c r="BU8" s="409"/>
      <c r="BV8" s="407">
        <v>7483992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0.81</v>
      </c>
      <c r="CU8" s="448"/>
      <c r="CV8" s="448"/>
      <c r="CW8" s="448"/>
      <c r="CX8" s="448"/>
      <c r="CY8" s="448"/>
      <c r="CZ8" s="448"/>
      <c r="DA8" s="449"/>
      <c r="DB8" s="447">
        <v>0.82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402557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-1085081</v>
      </c>
      <c r="BO9" s="408"/>
      <c r="BP9" s="408"/>
      <c r="BQ9" s="408"/>
      <c r="BR9" s="408"/>
      <c r="BS9" s="408"/>
      <c r="BT9" s="408"/>
      <c r="BU9" s="409"/>
      <c r="BV9" s="407">
        <v>-471352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10.8</v>
      </c>
      <c r="CU9" s="405"/>
      <c r="CV9" s="405"/>
      <c r="CW9" s="405"/>
      <c r="CX9" s="405"/>
      <c r="CY9" s="405"/>
      <c r="CZ9" s="405"/>
      <c r="DA9" s="406"/>
      <c r="DB9" s="404">
        <v>11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406735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2808</v>
      </c>
      <c r="BO10" s="408"/>
      <c r="BP10" s="408"/>
      <c r="BQ10" s="408"/>
      <c r="BR10" s="408"/>
      <c r="BS10" s="408"/>
      <c r="BT10" s="408"/>
      <c r="BU10" s="409"/>
      <c r="BV10" s="407">
        <v>1001091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399127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625000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387167</v>
      </c>
      <c r="S13" s="492"/>
      <c r="T13" s="492"/>
      <c r="U13" s="492"/>
      <c r="V13" s="493"/>
      <c r="W13" s="423" t="s">
        <v>131</v>
      </c>
      <c r="X13" s="424"/>
      <c r="Y13" s="424"/>
      <c r="Z13" s="424"/>
      <c r="AA13" s="424"/>
      <c r="AB13" s="414"/>
      <c r="AC13" s="458">
        <v>2854</v>
      </c>
      <c r="AD13" s="459"/>
      <c r="AE13" s="459"/>
      <c r="AF13" s="459"/>
      <c r="AG13" s="501"/>
      <c r="AH13" s="458">
        <v>3187</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-1707273</v>
      </c>
      <c r="BO13" s="408"/>
      <c r="BP13" s="408"/>
      <c r="BQ13" s="408"/>
      <c r="BR13" s="408"/>
      <c r="BS13" s="408"/>
      <c r="BT13" s="408"/>
      <c r="BU13" s="409"/>
      <c r="BV13" s="407">
        <v>529739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2.5</v>
      </c>
      <c r="CU13" s="405"/>
      <c r="CV13" s="405"/>
      <c r="CW13" s="405"/>
      <c r="CX13" s="405"/>
      <c r="CY13" s="405"/>
      <c r="CZ13" s="405"/>
      <c r="DA13" s="406"/>
      <c r="DB13" s="404">
        <v>2.5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400937</v>
      </c>
      <c r="S14" s="492"/>
      <c r="T14" s="492"/>
      <c r="U14" s="492"/>
      <c r="V14" s="493"/>
      <c r="W14" s="397"/>
      <c r="X14" s="398"/>
      <c r="Y14" s="398"/>
      <c r="Z14" s="398"/>
      <c r="AA14" s="398"/>
      <c r="AB14" s="387"/>
      <c r="AC14" s="494">
        <v>1.5</v>
      </c>
      <c r="AD14" s="495"/>
      <c r="AE14" s="495"/>
      <c r="AF14" s="495"/>
      <c r="AG14" s="496"/>
      <c r="AH14" s="494">
        <v>1.7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389914</v>
      </c>
      <c r="S15" s="492"/>
      <c r="T15" s="492"/>
      <c r="U15" s="492"/>
      <c r="V15" s="493"/>
      <c r="W15" s="423" t="s">
        <v>137</v>
      </c>
      <c r="X15" s="424"/>
      <c r="Y15" s="424"/>
      <c r="Z15" s="424"/>
      <c r="AA15" s="424"/>
      <c r="AB15" s="414"/>
      <c r="AC15" s="458">
        <v>44827</v>
      </c>
      <c r="AD15" s="459"/>
      <c r="AE15" s="459"/>
      <c r="AF15" s="459"/>
      <c r="AG15" s="501"/>
      <c r="AH15" s="458">
        <v>47019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58596396</v>
      </c>
      <c r="BO15" s="371"/>
      <c r="BP15" s="371"/>
      <c r="BQ15" s="371"/>
      <c r="BR15" s="371"/>
      <c r="BS15" s="371"/>
      <c r="BT15" s="371"/>
      <c r="BU15" s="372"/>
      <c r="BV15" s="370">
        <v>58438315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23.8</v>
      </c>
      <c r="AD16" s="495"/>
      <c r="AE16" s="495"/>
      <c r="AF16" s="495"/>
      <c r="AG16" s="496"/>
      <c r="AH16" s="494">
        <v>25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74474287</v>
      </c>
      <c r="BO16" s="408"/>
      <c r="BP16" s="408"/>
      <c r="BQ16" s="408"/>
      <c r="BR16" s="408"/>
      <c r="BS16" s="408"/>
      <c r="BT16" s="408"/>
      <c r="BU16" s="409"/>
      <c r="BV16" s="407">
        <v>71690333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140487</v>
      </c>
      <c r="AD17" s="459"/>
      <c r="AE17" s="459"/>
      <c r="AF17" s="459"/>
      <c r="AG17" s="501"/>
      <c r="AH17" s="458">
        <v>138142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75032599</v>
      </c>
      <c r="BO17" s="408"/>
      <c r="BP17" s="408"/>
      <c r="BQ17" s="408"/>
      <c r="BR17" s="408"/>
      <c r="BS17" s="408"/>
      <c r="BT17" s="408"/>
      <c r="BU17" s="409"/>
      <c r="BV17" s="407">
        <v>74774726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203.6</v>
      </c>
      <c r="M18" s="531"/>
      <c r="N18" s="531"/>
      <c r="O18" s="531"/>
      <c r="P18" s="531"/>
      <c r="Q18" s="531"/>
      <c r="R18" s="532"/>
      <c r="S18" s="532"/>
      <c r="T18" s="532"/>
      <c r="U18" s="532"/>
      <c r="V18" s="533"/>
      <c r="W18" s="425"/>
      <c r="X18" s="426"/>
      <c r="Y18" s="426"/>
      <c r="Z18" s="426"/>
      <c r="AA18" s="426"/>
      <c r="AB18" s="417"/>
      <c r="AC18" s="534">
        <v>74.7</v>
      </c>
      <c r="AD18" s="535"/>
      <c r="AE18" s="535"/>
      <c r="AF18" s="535"/>
      <c r="AG18" s="536"/>
      <c r="AH18" s="534">
        <v>73.3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91739329</v>
      </c>
      <c r="BO18" s="408"/>
      <c r="BP18" s="408"/>
      <c r="BQ18" s="408"/>
      <c r="BR18" s="408"/>
      <c r="BS18" s="408"/>
      <c r="BT18" s="408"/>
      <c r="BU18" s="409"/>
      <c r="BV18" s="407">
        <v>87118044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1977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117295038</v>
      </c>
      <c r="BO19" s="408"/>
      <c r="BP19" s="408"/>
      <c r="BQ19" s="408"/>
      <c r="BR19" s="408"/>
      <c r="BS19" s="408"/>
      <c r="BT19" s="408"/>
      <c r="BU19" s="409"/>
      <c r="BV19" s="407">
        <v>114422964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173386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144661426</v>
      </c>
      <c r="BO22" s="371"/>
      <c r="BP22" s="371"/>
      <c r="BQ22" s="371"/>
      <c r="BR22" s="371"/>
      <c r="BS22" s="371"/>
      <c r="BT22" s="371"/>
      <c r="BU22" s="372"/>
      <c r="BV22" s="370">
        <v>144932206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112113169</v>
      </c>
      <c r="BO23" s="408"/>
      <c r="BP23" s="408"/>
      <c r="BQ23" s="408"/>
      <c r="BR23" s="408"/>
      <c r="BS23" s="408"/>
      <c r="BT23" s="408"/>
      <c r="BU23" s="409"/>
      <c r="BV23" s="407">
        <v>110172026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10900</v>
      </c>
      <c r="R24" s="459"/>
      <c r="S24" s="459"/>
      <c r="T24" s="459"/>
      <c r="U24" s="459"/>
      <c r="V24" s="501"/>
      <c r="W24" s="553"/>
      <c r="X24" s="554"/>
      <c r="Y24" s="555"/>
      <c r="Z24" s="457" t="s">
        <v>162</v>
      </c>
      <c r="AA24" s="437"/>
      <c r="AB24" s="437"/>
      <c r="AC24" s="437"/>
      <c r="AD24" s="437"/>
      <c r="AE24" s="437"/>
      <c r="AF24" s="437"/>
      <c r="AG24" s="438"/>
      <c r="AH24" s="458">
        <v>2703</v>
      </c>
      <c r="AI24" s="459"/>
      <c r="AJ24" s="459"/>
      <c r="AK24" s="459"/>
      <c r="AL24" s="501"/>
      <c r="AM24" s="458">
        <v>8419845</v>
      </c>
      <c r="AN24" s="459"/>
      <c r="AO24" s="459"/>
      <c r="AP24" s="459"/>
      <c r="AQ24" s="459"/>
      <c r="AR24" s="501"/>
      <c r="AS24" s="458">
        <v>3115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83690798</v>
      </c>
      <c r="BO24" s="408"/>
      <c r="BP24" s="408"/>
      <c r="BQ24" s="408"/>
      <c r="BR24" s="408"/>
      <c r="BS24" s="408"/>
      <c r="BT24" s="408"/>
      <c r="BU24" s="409"/>
      <c r="BV24" s="407">
        <v>79955397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8900</v>
      </c>
      <c r="R25" s="459"/>
      <c r="S25" s="459"/>
      <c r="T25" s="459"/>
      <c r="U25" s="459"/>
      <c r="V25" s="501"/>
      <c r="W25" s="553"/>
      <c r="X25" s="554"/>
      <c r="Y25" s="555"/>
      <c r="Z25" s="457" t="s">
        <v>165</v>
      </c>
      <c r="AA25" s="437"/>
      <c r="AB25" s="437"/>
      <c r="AC25" s="437"/>
      <c r="AD25" s="437"/>
      <c r="AE25" s="437"/>
      <c r="AF25" s="437"/>
      <c r="AG25" s="438"/>
      <c r="AH25" s="458">
        <v>645</v>
      </c>
      <c r="AI25" s="459"/>
      <c r="AJ25" s="459"/>
      <c r="AK25" s="459"/>
      <c r="AL25" s="501"/>
      <c r="AM25" s="458">
        <v>1928550</v>
      </c>
      <c r="AN25" s="459"/>
      <c r="AO25" s="459"/>
      <c r="AP25" s="459"/>
      <c r="AQ25" s="459"/>
      <c r="AR25" s="501"/>
      <c r="AS25" s="458">
        <v>2990</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24627719</v>
      </c>
      <c r="BO25" s="371"/>
      <c r="BP25" s="371"/>
      <c r="BQ25" s="371"/>
      <c r="BR25" s="371"/>
      <c r="BS25" s="371"/>
      <c r="BT25" s="371"/>
      <c r="BU25" s="372"/>
      <c r="BV25" s="370">
        <v>13443145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7800</v>
      </c>
      <c r="R26" s="459"/>
      <c r="S26" s="459"/>
      <c r="T26" s="459"/>
      <c r="U26" s="459"/>
      <c r="V26" s="501"/>
      <c r="W26" s="553"/>
      <c r="X26" s="554"/>
      <c r="Y26" s="555"/>
      <c r="Z26" s="457" t="s">
        <v>168</v>
      </c>
      <c r="AA26" s="559"/>
      <c r="AB26" s="559"/>
      <c r="AC26" s="559"/>
      <c r="AD26" s="559"/>
      <c r="AE26" s="559"/>
      <c r="AF26" s="559"/>
      <c r="AG26" s="560"/>
      <c r="AH26" s="458">
        <v>114</v>
      </c>
      <c r="AI26" s="459"/>
      <c r="AJ26" s="459"/>
      <c r="AK26" s="459"/>
      <c r="AL26" s="501"/>
      <c r="AM26" s="458">
        <v>314298</v>
      </c>
      <c r="AN26" s="459"/>
      <c r="AO26" s="459"/>
      <c r="AP26" s="459"/>
      <c r="AQ26" s="459"/>
      <c r="AR26" s="501"/>
      <c r="AS26" s="458">
        <v>2757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100000</v>
      </c>
      <c r="BO26" s="408"/>
      <c r="BP26" s="408"/>
      <c r="BQ26" s="408"/>
      <c r="BR26" s="408"/>
      <c r="BS26" s="408"/>
      <c r="BT26" s="408"/>
      <c r="BU26" s="409"/>
      <c r="BV26" s="407">
        <v>200000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7700</v>
      </c>
      <c r="R27" s="459"/>
      <c r="S27" s="459"/>
      <c r="T27" s="459"/>
      <c r="U27" s="459"/>
      <c r="V27" s="501"/>
      <c r="W27" s="553"/>
      <c r="X27" s="554"/>
      <c r="Y27" s="555"/>
      <c r="Z27" s="457" t="s">
        <v>171</v>
      </c>
      <c r="AA27" s="437"/>
      <c r="AB27" s="437"/>
      <c r="AC27" s="437"/>
      <c r="AD27" s="437"/>
      <c r="AE27" s="437"/>
      <c r="AF27" s="437"/>
      <c r="AG27" s="438"/>
      <c r="AH27" s="458">
        <v>190</v>
      </c>
      <c r="AI27" s="459"/>
      <c r="AJ27" s="459"/>
      <c r="AK27" s="459"/>
      <c r="AL27" s="501"/>
      <c r="AM27" s="458">
        <v>766494</v>
      </c>
      <c r="AN27" s="459"/>
      <c r="AO27" s="459"/>
      <c r="AP27" s="459"/>
      <c r="AQ27" s="459"/>
      <c r="AR27" s="501"/>
      <c r="AS27" s="458">
        <v>4034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2229676</v>
      </c>
      <c r="BO27" s="527"/>
      <c r="BP27" s="527"/>
      <c r="BQ27" s="527"/>
      <c r="BR27" s="527"/>
      <c r="BS27" s="527"/>
      <c r="BT27" s="527"/>
      <c r="BU27" s="528"/>
      <c r="BV27" s="526">
        <v>2229583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7000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10069560</v>
      </c>
      <c r="BO28" s="371"/>
      <c r="BP28" s="371"/>
      <c r="BQ28" s="371"/>
      <c r="BR28" s="371"/>
      <c r="BS28" s="371"/>
      <c r="BT28" s="371"/>
      <c r="BU28" s="372"/>
      <c r="BV28" s="370">
        <v>10691752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36</v>
      </c>
      <c r="M29" s="459"/>
      <c r="N29" s="459"/>
      <c r="O29" s="459"/>
      <c r="P29" s="501"/>
      <c r="Q29" s="458">
        <v>6500</v>
      </c>
      <c r="R29" s="459"/>
      <c r="S29" s="459"/>
      <c r="T29" s="459"/>
      <c r="U29" s="459"/>
      <c r="V29" s="501"/>
      <c r="W29" s="556"/>
      <c r="X29" s="557"/>
      <c r="Y29" s="558"/>
      <c r="Z29" s="457" t="s">
        <v>177</v>
      </c>
      <c r="AA29" s="437"/>
      <c r="AB29" s="437"/>
      <c r="AC29" s="437"/>
      <c r="AD29" s="437"/>
      <c r="AE29" s="437"/>
      <c r="AF29" s="437"/>
      <c r="AG29" s="438"/>
      <c r="AH29" s="458">
        <v>2893</v>
      </c>
      <c r="AI29" s="459"/>
      <c r="AJ29" s="459"/>
      <c r="AK29" s="459"/>
      <c r="AL29" s="501"/>
      <c r="AM29" s="458">
        <v>9186339</v>
      </c>
      <c r="AN29" s="459"/>
      <c r="AO29" s="459"/>
      <c r="AP29" s="459"/>
      <c r="AQ29" s="459"/>
      <c r="AR29" s="501"/>
      <c r="AS29" s="458">
        <v>3175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15012701</v>
      </c>
      <c r="BO30" s="527"/>
      <c r="BP30" s="527"/>
      <c r="BQ30" s="527"/>
      <c r="BR30" s="527"/>
      <c r="BS30" s="527"/>
      <c r="BT30" s="527"/>
      <c r="BU30" s="528"/>
      <c r="BV30" s="526">
        <v>15614366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5</v>
      </c>
      <c r="V34" s="597"/>
      <c r="W34" s="598" t="str">
        <f>IF('各会計、関係団体の財政状況及び健全化判断比率'!B28="","",'各会計、関係団体の財政状況及び健全化判断比率'!B28)</f>
        <v>競輪事業特別会計</v>
      </c>
      <c r="X34" s="598"/>
      <c r="Y34" s="598"/>
      <c r="Z34" s="598"/>
      <c r="AA34" s="598"/>
      <c r="AB34" s="598"/>
      <c r="AC34" s="598"/>
      <c r="AD34" s="598"/>
      <c r="AE34" s="598"/>
      <c r="AF34" s="598"/>
      <c r="AG34" s="598"/>
      <c r="AH34" s="598"/>
      <c r="AI34" s="598"/>
      <c r="AJ34" s="598"/>
      <c r="AK34" s="598"/>
      <c r="AL34" s="169"/>
      <c r="AM34" s="597">
        <f>IF(AO34="","",MAX(C34:D43,U34:V43)+1)</f>
        <v>9</v>
      </c>
      <c r="AN34" s="597"/>
      <c r="AO34" s="598" t="str">
        <f>IF('各会計、関係団体の財政状況及び健全化判断比率'!B32="","",'各会計、関係団体の財政状況及び健全化判断比率'!B32)</f>
        <v>病院事業会計</v>
      </c>
      <c r="AP34" s="598"/>
      <c r="AQ34" s="598"/>
      <c r="AR34" s="598"/>
      <c r="AS34" s="598"/>
      <c r="AT34" s="598"/>
      <c r="AU34" s="598"/>
      <c r="AV34" s="598"/>
      <c r="AW34" s="598"/>
      <c r="AX34" s="598"/>
      <c r="AY34" s="598"/>
      <c r="AZ34" s="598"/>
      <c r="BA34" s="598"/>
      <c r="BB34" s="598"/>
      <c r="BC34" s="598"/>
      <c r="BD34" s="169"/>
      <c r="BE34" s="597">
        <f>IF(BG34="","",MAX(C34:D43,U34:V43,AM34:AN43)+1)</f>
        <v>13</v>
      </c>
      <c r="BF34" s="597"/>
      <c r="BG34" s="598" t="str">
        <f>IF('各会計、関係団体の財政状況及び健全化判断比率'!B36="","",'各会計、関係団体の財政状況及び健全化判断比率'!B36)</f>
        <v>食肉地方卸売市場事業特別会計</v>
      </c>
      <c r="BH34" s="598"/>
      <c r="BI34" s="598"/>
      <c r="BJ34" s="598"/>
      <c r="BK34" s="598"/>
      <c r="BL34" s="598"/>
      <c r="BM34" s="598"/>
      <c r="BN34" s="598"/>
      <c r="BO34" s="598"/>
      <c r="BP34" s="598"/>
      <c r="BQ34" s="598"/>
      <c r="BR34" s="598"/>
      <c r="BS34" s="598"/>
      <c r="BT34" s="598"/>
      <c r="BU34" s="598"/>
      <c r="BV34" s="169"/>
      <c r="BW34" s="597">
        <f>IF(BY34="","",MAX(C34:D43,U34:V43,AM34:AN43,BE34:BF43)+1)</f>
        <v>15</v>
      </c>
      <c r="BX34" s="597"/>
      <c r="BY34" s="598" t="str">
        <f>IF('各会計、関係団体の財政状況及び健全化判断比率'!B68="","",'各会計、関係団体の財政状況及び健全化判断比率'!B68)</f>
        <v>岐阜県後期高齢者医療広域連合（一般会計）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22</v>
      </c>
      <c r="CP34" s="597"/>
      <c r="CQ34" s="598" t="str">
        <f>IF('各会計、関係団体の財政状況及び健全化判断比率'!BS7="","",'各会計、関係団体の財政状況及び健全化判断比率'!BS7)</f>
        <v>岐阜市未来のまちづくり財団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育英資金貸付事業特別会計</v>
      </c>
      <c r="F35" s="598"/>
      <c r="G35" s="598"/>
      <c r="H35" s="598"/>
      <c r="I35" s="598"/>
      <c r="J35" s="598"/>
      <c r="K35" s="598"/>
      <c r="L35" s="598"/>
      <c r="M35" s="598"/>
      <c r="N35" s="598"/>
      <c r="O35" s="598"/>
      <c r="P35" s="598"/>
      <c r="Q35" s="598"/>
      <c r="R35" s="598"/>
      <c r="S35" s="598"/>
      <c r="T35" s="169"/>
      <c r="U35" s="597">
        <f>IF(W35="","",U34+1)</f>
        <v>6</v>
      </c>
      <c r="V35" s="597"/>
      <c r="W35" s="598" t="str">
        <f>IF('各会計、関係団体の財政状況及び健全化判断比率'!B29="","",'各会計、関係団体の財政状況及び健全化判断比率'!B29)</f>
        <v>国民健康保険事業特別会計</v>
      </c>
      <c r="X35" s="598"/>
      <c r="Y35" s="598"/>
      <c r="Z35" s="598"/>
      <c r="AA35" s="598"/>
      <c r="AB35" s="598"/>
      <c r="AC35" s="598"/>
      <c r="AD35" s="598"/>
      <c r="AE35" s="598"/>
      <c r="AF35" s="598"/>
      <c r="AG35" s="598"/>
      <c r="AH35" s="598"/>
      <c r="AI35" s="598"/>
      <c r="AJ35" s="598"/>
      <c r="AK35" s="598"/>
      <c r="AL35" s="169"/>
      <c r="AM35" s="597">
        <f t="shared" ref="AM35:AM43" si="0">IF(AO35="","",AM34+1)</f>
        <v>10</v>
      </c>
      <c r="AN35" s="597"/>
      <c r="AO35" s="598" t="str">
        <f>IF('各会計、関係団体の財政状況及び健全化判断比率'!B33="","",'各会計、関係団体の財政状況及び健全化判断比率'!B33)</f>
        <v>中央卸売市場事業会計</v>
      </c>
      <c r="AP35" s="598"/>
      <c r="AQ35" s="598"/>
      <c r="AR35" s="598"/>
      <c r="AS35" s="598"/>
      <c r="AT35" s="598"/>
      <c r="AU35" s="598"/>
      <c r="AV35" s="598"/>
      <c r="AW35" s="598"/>
      <c r="AX35" s="598"/>
      <c r="AY35" s="598"/>
      <c r="AZ35" s="598"/>
      <c r="BA35" s="598"/>
      <c r="BB35" s="598"/>
      <c r="BC35" s="598"/>
      <c r="BD35" s="169"/>
      <c r="BE35" s="597">
        <f t="shared" ref="BE35:BE43" si="1">IF(BG35="","",BE34+1)</f>
        <v>14</v>
      </c>
      <c r="BF35" s="597"/>
      <c r="BG35" s="598" t="str">
        <f>IF('各会計、関係団体の財政状況及び健全化判断比率'!B37="","",'各会計、関係団体の財政状況及び健全化判断比率'!B37)</f>
        <v>観光事業特別会計</v>
      </c>
      <c r="BH35" s="598"/>
      <c r="BI35" s="598"/>
      <c r="BJ35" s="598"/>
      <c r="BK35" s="598"/>
      <c r="BL35" s="598"/>
      <c r="BM35" s="598"/>
      <c r="BN35" s="598"/>
      <c r="BO35" s="598"/>
      <c r="BP35" s="598"/>
      <c r="BQ35" s="598"/>
      <c r="BR35" s="598"/>
      <c r="BS35" s="598"/>
      <c r="BT35" s="598"/>
      <c r="BU35" s="598"/>
      <c r="BV35" s="169"/>
      <c r="BW35" s="597">
        <f t="shared" ref="BW35:BW43" si="2">IF(BY35="","",BW34+1)</f>
        <v>16</v>
      </c>
      <c r="BX35" s="597"/>
      <c r="BY35" s="598" t="str">
        <f>IF('各会計、関係団体の財政状況及び健全化判断比率'!B69="","",'各会計、関係団体の財政状況及び健全化判断比率'!B69)</f>
        <v>岐阜県後期高齢者医療広域連合（後期高齢者医療特別会計）</v>
      </c>
      <c r="BZ35" s="598"/>
      <c r="CA35" s="598"/>
      <c r="CB35" s="598"/>
      <c r="CC35" s="598"/>
      <c r="CD35" s="598"/>
      <c r="CE35" s="598"/>
      <c r="CF35" s="598"/>
      <c r="CG35" s="598"/>
      <c r="CH35" s="598"/>
      <c r="CI35" s="598"/>
      <c r="CJ35" s="598"/>
      <c r="CK35" s="598"/>
      <c r="CL35" s="598"/>
      <c r="CM35" s="598"/>
      <c r="CN35" s="169"/>
      <c r="CO35" s="597">
        <f t="shared" ref="CO35:CO43" si="3">IF(CQ35="","",CO34+1)</f>
        <v>23</v>
      </c>
      <c r="CP35" s="597"/>
      <c r="CQ35" s="598" t="str">
        <f>IF('各会計、関係団体の財政状況及び健全化判断比率'!BS8="","",'各会計、関係団体の財政状況及び健全化判断比率'!BS8)</f>
        <v>岐阜市学校給食会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母子父子寡婦福祉資金貸付事業特別会計</v>
      </c>
      <c r="F36" s="598"/>
      <c r="G36" s="598"/>
      <c r="H36" s="598"/>
      <c r="I36" s="598"/>
      <c r="J36" s="598"/>
      <c r="K36" s="598"/>
      <c r="L36" s="598"/>
      <c r="M36" s="598"/>
      <c r="N36" s="598"/>
      <c r="O36" s="598"/>
      <c r="P36" s="598"/>
      <c r="Q36" s="598"/>
      <c r="R36" s="598"/>
      <c r="S36" s="598"/>
      <c r="T36" s="169"/>
      <c r="U36" s="597">
        <f t="shared" ref="U36:U43" si="4">IF(W36="","",U35+1)</f>
        <v>7</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69"/>
      <c r="AM36" s="597">
        <f t="shared" si="0"/>
        <v>11</v>
      </c>
      <c r="AN36" s="597"/>
      <c r="AO36" s="598" t="str">
        <f>IF('各会計、関係団体の財政状況及び健全化判断比率'!B34="","",'各会計、関係団体の財政状況及び健全化判断比率'!B34)</f>
        <v>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17</v>
      </c>
      <c r="BX36" s="597"/>
      <c r="BY36" s="598" t="str">
        <f>IF('各会計、関係団体の財政状況及び健全化判断比率'!B70="","",'各会計、関係団体の財政状況及び健全化判断比率'!B70)</f>
        <v>岐阜県市町村会館組合</v>
      </c>
      <c r="BZ36" s="598"/>
      <c r="CA36" s="598"/>
      <c r="CB36" s="598"/>
      <c r="CC36" s="598"/>
      <c r="CD36" s="598"/>
      <c r="CE36" s="598"/>
      <c r="CF36" s="598"/>
      <c r="CG36" s="598"/>
      <c r="CH36" s="598"/>
      <c r="CI36" s="598"/>
      <c r="CJ36" s="598"/>
      <c r="CK36" s="598"/>
      <c r="CL36" s="598"/>
      <c r="CM36" s="598"/>
      <c r="CN36" s="169"/>
      <c r="CO36" s="597">
        <f t="shared" si="3"/>
        <v>24</v>
      </c>
      <c r="CP36" s="597"/>
      <c r="CQ36" s="598" t="str">
        <f>IF('各会計、関係団体の財政状況及び健全化判断比率'!BS9="","",'各会計、関係団体の財政状況及び健全化判断比率'!BS9)</f>
        <v>岐阜市教育文化振興事業団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f>IF(E37="","",C36+1)</f>
        <v>4</v>
      </c>
      <c r="D37" s="597"/>
      <c r="E37" s="598" t="str">
        <f>IF('各会計、関係団体の財政状況及び健全化判断比率'!B10="","",'各会計、関係団体の財政状況及び健全化判断比率'!B10)</f>
        <v>土地区画整理事業特別会計</v>
      </c>
      <c r="F37" s="598"/>
      <c r="G37" s="598"/>
      <c r="H37" s="598"/>
      <c r="I37" s="598"/>
      <c r="J37" s="598"/>
      <c r="K37" s="598"/>
      <c r="L37" s="598"/>
      <c r="M37" s="598"/>
      <c r="N37" s="598"/>
      <c r="O37" s="598"/>
      <c r="P37" s="598"/>
      <c r="Q37" s="598"/>
      <c r="R37" s="598"/>
      <c r="S37" s="598"/>
      <c r="T37" s="169"/>
      <c r="U37" s="597">
        <f t="shared" si="4"/>
        <v>8</v>
      </c>
      <c r="V37" s="597"/>
      <c r="W37" s="598" t="str">
        <f>IF('各会計、関係団体の財政状況及び健全化判断比率'!B31="","",'各会計、関係団体の財政状況及び健全化判断比率'!B31)</f>
        <v>後期高齢者医療事業特別会計</v>
      </c>
      <c r="X37" s="598"/>
      <c r="Y37" s="598"/>
      <c r="Z37" s="598"/>
      <c r="AA37" s="598"/>
      <c r="AB37" s="598"/>
      <c r="AC37" s="598"/>
      <c r="AD37" s="598"/>
      <c r="AE37" s="598"/>
      <c r="AF37" s="598"/>
      <c r="AG37" s="598"/>
      <c r="AH37" s="598"/>
      <c r="AI37" s="598"/>
      <c r="AJ37" s="598"/>
      <c r="AK37" s="598"/>
      <c r="AL37" s="169"/>
      <c r="AM37" s="597">
        <f t="shared" si="0"/>
        <v>12</v>
      </c>
      <c r="AN37" s="597"/>
      <c r="AO37" s="598" t="str">
        <f>IF('各会計、関係団体の財政状況及び健全化判断比率'!B35="","",'各会計、関係団体の財政状況及び健全化判断比率'!B35)</f>
        <v>下水道事業会計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18</v>
      </c>
      <c r="BX37" s="597"/>
      <c r="BY37" s="598" t="str">
        <f>IF('各会計、関係団体の財政状況及び健全化判断比率'!B71="","",'各会計、関係団体の財政状況及び健全化判断比率'!B71)</f>
        <v>岐阜地域児童発達支援センター組合</v>
      </c>
      <c r="BZ37" s="598"/>
      <c r="CA37" s="598"/>
      <c r="CB37" s="598"/>
      <c r="CC37" s="598"/>
      <c r="CD37" s="598"/>
      <c r="CE37" s="598"/>
      <c r="CF37" s="598"/>
      <c r="CG37" s="598"/>
      <c r="CH37" s="598"/>
      <c r="CI37" s="598"/>
      <c r="CJ37" s="598"/>
      <c r="CK37" s="598"/>
      <c r="CL37" s="598"/>
      <c r="CM37" s="598"/>
      <c r="CN37" s="169"/>
      <c r="CO37" s="597">
        <f t="shared" si="3"/>
        <v>25</v>
      </c>
      <c r="CP37" s="597"/>
      <c r="CQ37" s="598" t="str">
        <f>IF('各会計、関係団体の財政状況及び健全化判断比率'!BS10="","",'各会計、関係団体の財政状況及び健全化判断比率'!BS10)</f>
        <v>岐阜観光コンベンション協会</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19</v>
      </c>
      <c r="BX38" s="597"/>
      <c r="BY38" s="598" t="str">
        <f>IF('各会計、関係団体の財政状況及び健全化判断比率'!B72="","",'各会計、関係団体の財政状況及び健全化判断比率'!B72)</f>
        <v>岐阜羽島衛生施設組合（一般会計）</v>
      </c>
      <c r="BZ38" s="598"/>
      <c r="CA38" s="598"/>
      <c r="CB38" s="598"/>
      <c r="CC38" s="598"/>
      <c r="CD38" s="598"/>
      <c r="CE38" s="598"/>
      <c r="CF38" s="598"/>
      <c r="CG38" s="598"/>
      <c r="CH38" s="598"/>
      <c r="CI38" s="598"/>
      <c r="CJ38" s="598"/>
      <c r="CK38" s="598"/>
      <c r="CL38" s="598"/>
      <c r="CM38" s="598"/>
      <c r="CN38" s="169"/>
      <c r="CO38" s="597">
        <f t="shared" si="3"/>
        <v>26</v>
      </c>
      <c r="CP38" s="597"/>
      <c r="CQ38" s="598" t="str">
        <f>IF('各会計、関係団体の財政状況及び健全化判断比率'!BS11="","",'各会計、関係団体の財政状況及び健全化判断比率'!BS11)</f>
        <v>岐阜市国際交流協会</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20</v>
      </c>
      <c r="BX39" s="597"/>
      <c r="BY39" s="598" t="str">
        <f>IF('各会計、関係団体の財政状況及び健全化判断比率'!B73="","",'各会計、関係団体の財政状況及び健全化判断比率'!B73)</f>
        <v>岐阜羽島衛生施設組合（公共用地取得事業特別会計）</v>
      </c>
      <c r="BZ39" s="598"/>
      <c r="CA39" s="598"/>
      <c r="CB39" s="598"/>
      <c r="CC39" s="598"/>
      <c r="CD39" s="598"/>
      <c r="CE39" s="598"/>
      <c r="CF39" s="598"/>
      <c r="CG39" s="598"/>
      <c r="CH39" s="598"/>
      <c r="CI39" s="598"/>
      <c r="CJ39" s="598"/>
      <c r="CK39" s="598"/>
      <c r="CL39" s="598"/>
      <c r="CM39" s="598"/>
      <c r="CN39" s="169"/>
      <c r="CO39" s="597">
        <f t="shared" si="3"/>
        <v>27</v>
      </c>
      <c r="CP39" s="597"/>
      <c r="CQ39" s="598" t="str">
        <f>IF('各会計、関係団体の財政状況及び健全化判断比率'!BS12="","",'各会計、関係団体の財政状況及び健全化判断比率'!BS12)</f>
        <v>岐阜市土地開発公社</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21</v>
      </c>
      <c r="BX40" s="597"/>
      <c r="BY40" s="598" t="str">
        <f>IF('各会計、関係団体の財政状況及び健全化判断比率'!B74="","",'各会計、関係団体の財政状況及び健全化判断比率'!B74)</f>
        <v>木曽川右岸地帯水防事務組合</v>
      </c>
      <c r="BZ40" s="598"/>
      <c r="CA40" s="598"/>
      <c r="CB40" s="598"/>
      <c r="CC40" s="598"/>
      <c r="CD40" s="598"/>
      <c r="CE40" s="598"/>
      <c r="CF40" s="598"/>
      <c r="CG40" s="598"/>
      <c r="CH40" s="598"/>
      <c r="CI40" s="598"/>
      <c r="CJ40" s="598"/>
      <c r="CK40" s="598"/>
      <c r="CL40" s="598"/>
      <c r="CM40" s="598"/>
      <c r="CN40" s="169"/>
      <c r="CO40" s="597">
        <f t="shared" si="3"/>
        <v>28</v>
      </c>
      <c r="CP40" s="597"/>
      <c r="CQ40" s="598" t="str">
        <f>IF('各会計、関係団体の財政状況及び健全化判断比率'!BS13="","",'各会計、関係団体の財政状況及び健全化判断比率'!BS13)</f>
        <v>岐阜市公共ホール管理財団</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f t="shared" si="3"/>
        <v>29</v>
      </c>
      <c r="CP41" s="597"/>
      <c r="CQ41" s="598" t="str">
        <f>IF('各会計、関係団体の財政状況及び健全化判断比率'!BS14="","",'各会計、関係団体の財政状況及び健全化判断比率'!BS14)</f>
        <v>岐阜乗合自動車</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KTlRckJPsvf6KZe9IhaxZFdlAxS4DP7qLsK9covq/cb6tT39E7oVrfqDiLHJAkPRzNJJh4ypNjUXsDVaWpGIEw==" saltValue="529TxRSy5z5XOUzj6uXG2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J37" sqref="J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51" t="s">
        <v>540</v>
      </c>
      <c r="D34" s="1151"/>
      <c r="E34" s="1152"/>
      <c r="F34" s="32">
        <v>8.52</v>
      </c>
      <c r="G34" s="33">
        <v>9.36</v>
      </c>
      <c r="H34" s="33">
        <v>8.67</v>
      </c>
      <c r="I34" s="33">
        <v>8.2200000000000006</v>
      </c>
      <c r="J34" s="34">
        <v>6.91</v>
      </c>
      <c r="K34" s="22"/>
      <c r="L34" s="22"/>
      <c r="M34" s="22"/>
      <c r="N34" s="22"/>
      <c r="O34" s="22"/>
      <c r="P34" s="22"/>
    </row>
    <row r="35" spans="1:16" ht="39" customHeight="1" x14ac:dyDescent="0.15">
      <c r="A35" s="22"/>
      <c r="B35" s="35"/>
      <c r="C35" s="1145" t="s">
        <v>541</v>
      </c>
      <c r="D35" s="1146"/>
      <c r="E35" s="1147"/>
      <c r="F35" s="36">
        <v>7.12</v>
      </c>
      <c r="G35" s="37">
        <v>6.67</v>
      </c>
      <c r="H35" s="37">
        <v>7.73</v>
      </c>
      <c r="I35" s="37">
        <v>7.32</v>
      </c>
      <c r="J35" s="38">
        <v>5.75</v>
      </c>
      <c r="K35" s="22"/>
      <c r="L35" s="22"/>
      <c r="M35" s="22"/>
      <c r="N35" s="22"/>
      <c r="O35" s="22"/>
      <c r="P35" s="22"/>
    </row>
    <row r="36" spans="1:16" ht="39" customHeight="1" x14ac:dyDescent="0.15">
      <c r="A36" s="22"/>
      <c r="B36" s="35"/>
      <c r="C36" s="1145" t="s">
        <v>542</v>
      </c>
      <c r="D36" s="1146"/>
      <c r="E36" s="1147"/>
      <c r="F36" s="36">
        <v>3.77</v>
      </c>
      <c r="G36" s="37">
        <v>3.27</v>
      </c>
      <c r="H36" s="37">
        <v>3.44</v>
      </c>
      <c r="I36" s="37">
        <v>3.4</v>
      </c>
      <c r="J36" s="38">
        <v>2.75</v>
      </c>
      <c r="K36" s="22"/>
      <c r="L36" s="22"/>
      <c r="M36" s="22"/>
      <c r="N36" s="22"/>
      <c r="O36" s="22"/>
      <c r="P36" s="22"/>
    </row>
    <row r="37" spans="1:16" ht="39" customHeight="1" x14ac:dyDescent="0.15">
      <c r="A37" s="22"/>
      <c r="B37" s="35"/>
      <c r="C37" s="1145" t="s">
        <v>543</v>
      </c>
      <c r="D37" s="1146"/>
      <c r="E37" s="1147"/>
      <c r="F37" s="36">
        <v>2.19</v>
      </c>
      <c r="G37" s="37">
        <v>2.87</v>
      </c>
      <c r="H37" s="37">
        <v>2.79</v>
      </c>
      <c r="I37" s="37">
        <v>2.71</v>
      </c>
      <c r="J37" s="38">
        <v>2.12</v>
      </c>
      <c r="K37" s="22"/>
      <c r="L37" s="22"/>
      <c r="M37" s="22"/>
      <c r="N37" s="22"/>
      <c r="O37" s="22"/>
      <c r="P37" s="22"/>
    </row>
    <row r="38" spans="1:16" ht="39" customHeight="1" x14ac:dyDescent="0.15">
      <c r="A38" s="22"/>
      <c r="B38" s="35"/>
      <c r="C38" s="1145" t="s">
        <v>544</v>
      </c>
      <c r="D38" s="1146"/>
      <c r="E38" s="1147"/>
      <c r="F38" s="36">
        <v>1.64</v>
      </c>
      <c r="G38" s="37">
        <v>1.6</v>
      </c>
      <c r="H38" s="37">
        <v>1.43</v>
      </c>
      <c r="I38" s="37">
        <v>1.22</v>
      </c>
      <c r="J38" s="38">
        <v>1.71</v>
      </c>
      <c r="K38" s="22"/>
      <c r="L38" s="22"/>
      <c r="M38" s="22"/>
      <c r="N38" s="22"/>
      <c r="O38" s="22"/>
      <c r="P38" s="22"/>
    </row>
    <row r="39" spans="1:16" ht="39" customHeight="1" x14ac:dyDescent="0.15">
      <c r="A39" s="22"/>
      <c r="B39" s="35"/>
      <c r="C39" s="1145" t="s">
        <v>545</v>
      </c>
      <c r="D39" s="1146"/>
      <c r="E39" s="1147"/>
      <c r="F39" s="36">
        <v>2.96</v>
      </c>
      <c r="G39" s="37">
        <v>2.48</v>
      </c>
      <c r="H39" s="37">
        <v>2.04</v>
      </c>
      <c r="I39" s="37">
        <v>1.79</v>
      </c>
      <c r="J39" s="38">
        <v>1.65</v>
      </c>
      <c r="K39" s="22"/>
      <c r="L39" s="22"/>
      <c r="M39" s="22"/>
      <c r="N39" s="22"/>
      <c r="O39" s="22"/>
      <c r="P39" s="22"/>
    </row>
    <row r="40" spans="1:16" ht="39" customHeight="1" x14ac:dyDescent="0.15">
      <c r="A40" s="22"/>
      <c r="B40" s="35"/>
      <c r="C40" s="1145" t="s">
        <v>546</v>
      </c>
      <c r="D40" s="1146"/>
      <c r="E40" s="1147"/>
      <c r="F40" s="36">
        <v>1.1499999999999999</v>
      </c>
      <c r="G40" s="37">
        <v>1.1100000000000001</v>
      </c>
      <c r="H40" s="37">
        <v>1.26</v>
      </c>
      <c r="I40" s="37">
        <v>1.39</v>
      </c>
      <c r="J40" s="38">
        <v>1.5</v>
      </c>
      <c r="K40" s="22"/>
      <c r="L40" s="22"/>
      <c r="M40" s="22"/>
      <c r="N40" s="22"/>
      <c r="O40" s="22"/>
      <c r="P40" s="22"/>
    </row>
    <row r="41" spans="1:16" ht="39" customHeight="1" x14ac:dyDescent="0.15">
      <c r="A41" s="22"/>
      <c r="B41" s="35"/>
      <c r="C41" s="1145" t="s">
        <v>547</v>
      </c>
      <c r="D41" s="1146"/>
      <c r="E41" s="1147"/>
      <c r="F41" s="36">
        <v>1.6</v>
      </c>
      <c r="G41" s="37">
        <v>1.06</v>
      </c>
      <c r="H41" s="37">
        <v>1.74</v>
      </c>
      <c r="I41" s="37">
        <v>1.37</v>
      </c>
      <c r="J41" s="38">
        <v>0.42</v>
      </c>
      <c r="K41" s="22"/>
      <c r="L41" s="22"/>
      <c r="M41" s="22"/>
      <c r="N41" s="22"/>
      <c r="O41" s="22"/>
      <c r="P41" s="22"/>
    </row>
    <row r="42" spans="1:16" ht="39" customHeight="1" x14ac:dyDescent="0.15">
      <c r="A42" s="22"/>
      <c r="B42" s="39"/>
      <c r="C42" s="1145" t="s">
        <v>548</v>
      </c>
      <c r="D42" s="1146"/>
      <c r="E42" s="1147"/>
      <c r="F42" s="36" t="s">
        <v>495</v>
      </c>
      <c r="G42" s="37" t="s">
        <v>495</v>
      </c>
      <c r="H42" s="37" t="s">
        <v>495</v>
      </c>
      <c r="I42" s="37" t="s">
        <v>495</v>
      </c>
      <c r="J42" s="38" t="s">
        <v>495</v>
      </c>
      <c r="K42" s="22"/>
      <c r="L42" s="22"/>
      <c r="M42" s="22"/>
      <c r="N42" s="22"/>
      <c r="O42" s="22"/>
      <c r="P42" s="22"/>
    </row>
    <row r="43" spans="1:16" ht="39" customHeight="1" thickBot="1" x14ac:dyDescent="0.2">
      <c r="A43" s="22"/>
      <c r="B43" s="40"/>
      <c r="C43" s="1148" t="s">
        <v>549</v>
      </c>
      <c r="D43" s="1149"/>
      <c r="E43" s="1150"/>
      <c r="F43" s="41">
        <v>0.7</v>
      </c>
      <c r="G43" s="42">
        <v>0.66</v>
      </c>
      <c r="H43" s="42">
        <v>0.57999999999999996</v>
      </c>
      <c r="I43" s="42">
        <v>0.31</v>
      </c>
      <c r="J43" s="43">
        <v>0.32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UmwNXOxfI1jGf6e00qV16XrG6Nt909DjdqT4qFb3lIFdCujO+lfXhB5bWBm48LRsoe4uueijv6IaMs9XNX9sA==" saltValue="nArbDlO5yFtfg3TI1Ibn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6" zoomScale="70" zoomScaleNormal="70" zoomScaleSheetLayoutView="55" workbookViewId="0">
      <selection activeCell="E52" sqref="E52:J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12530</v>
      </c>
      <c r="L45" s="60">
        <v>12372</v>
      </c>
      <c r="M45" s="60">
        <v>12383</v>
      </c>
      <c r="N45" s="60">
        <v>12704</v>
      </c>
      <c r="O45" s="61">
        <v>12795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495</v>
      </c>
      <c r="L46" s="64" t="s">
        <v>495</v>
      </c>
      <c r="M46" s="64" t="s">
        <v>495</v>
      </c>
      <c r="N46" s="64" t="s">
        <v>495</v>
      </c>
      <c r="O46" s="65" t="s">
        <v>495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495</v>
      </c>
      <c r="L47" s="64" t="s">
        <v>495</v>
      </c>
      <c r="M47" s="64" t="s">
        <v>495</v>
      </c>
      <c r="N47" s="64" t="s">
        <v>495</v>
      </c>
      <c r="O47" s="65" t="s">
        <v>495</v>
      </c>
      <c r="P47" s="48"/>
      <c r="Q47" s="48"/>
      <c r="R47" s="48"/>
      <c r="S47" s="48"/>
      <c r="T47" s="48"/>
      <c r="U47" s="48"/>
    </row>
    <row r="48" spans="1:21" ht="30.75" customHeight="1" x14ac:dyDescent="0.15">
      <c r="A48" s="48"/>
      <c r="B48" s="1155"/>
      <c r="C48" s="1156"/>
      <c r="D48" s="62"/>
      <c r="E48" s="1161" t="s">
        <v>13</v>
      </c>
      <c r="F48" s="1161"/>
      <c r="G48" s="1161"/>
      <c r="H48" s="1161"/>
      <c r="I48" s="1161"/>
      <c r="J48" s="1162"/>
      <c r="K48" s="63">
        <v>2664</v>
      </c>
      <c r="L48" s="64">
        <v>2411</v>
      </c>
      <c r="M48" s="64">
        <v>1909</v>
      </c>
      <c r="N48" s="64">
        <v>1823</v>
      </c>
      <c r="O48" s="65">
        <v>1996</v>
      </c>
      <c r="P48" s="48"/>
      <c r="Q48" s="48"/>
      <c r="R48" s="48"/>
      <c r="S48" s="48"/>
      <c r="T48" s="48"/>
      <c r="U48" s="48"/>
    </row>
    <row r="49" spans="1:21" ht="30.75" customHeight="1" x14ac:dyDescent="0.15">
      <c r="A49" s="48"/>
      <c r="B49" s="1155"/>
      <c r="C49" s="1156"/>
      <c r="D49" s="62"/>
      <c r="E49" s="1161" t="s">
        <v>14</v>
      </c>
      <c r="F49" s="1161"/>
      <c r="G49" s="1161"/>
      <c r="H49" s="1161"/>
      <c r="I49" s="1161"/>
      <c r="J49" s="1162"/>
      <c r="K49" s="63">
        <v>30</v>
      </c>
      <c r="L49" s="64">
        <v>38</v>
      </c>
      <c r="M49" s="64">
        <v>50</v>
      </c>
      <c r="N49" s="64">
        <v>53</v>
      </c>
      <c r="O49" s="65">
        <v>73</v>
      </c>
      <c r="P49" s="48"/>
      <c r="Q49" s="48"/>
      <c r="R49" s="48"/>
      <c r="S49" s="48"/>
      <c r="T49" s="48"/>
      <c r="U49" s="48"/>
    </row>
    <row r="50" spans="1:21" ht="30.75" customHeight="1" x14ac:dyDescent="0.15">
      <c r="A50" s="48"/>
      <c r="B50" s="1155"/>
      <c r="C50" s="1156"/>
      <c r="D50" s="62"/>
      <c r="E50" s="1161" t="s">
        <v>15</v>
      </c>
      <c r="F50" s="1161"/>
      <c r="G50" s="1161"/>
      <c r="H50" s="1161"/>
      <c r="I50" s="1161"/>
      <c r="J50" s="1162"/>
      <c r="K50" s="63">
        <v>9</v>
      </c>
      <c r="L50" s="64">
        <v>10</v>
      </c>
      <c r="M50" s="64">
        <v>12</v>
      </c>
      <c r="N50" s="64">
        <v>8</v>
      </c>
      <c r="O50" s="65" t="s">
        <v>495</v>
      </c>
      <c r="P50" s="48"/>
      <c r="Q50" s="48"/>
      <c r="R50" s="48"/>
      <c r="S50" s="48"/>
      <c r="T50" s="48"/>
      <c r="U50" s="48"/>
    </row>
    <row r="51" spans="1:21" ht="30.75" customHeight="1" x14ac:dyDescent="0.15">
      <c r="A51" s="48"/>
      <c r="B51" s="1157"/>
      <c r="C51" s="1158"/>
      <c r="D51" s="66"/>
      <c r="E51" s="1161" t="s">
        <v>16</v>
      </c>
      <c r="F51" s="1161"/>
      <c r="G51" s="1161"/>
      <c r="H51" s="1161"/>
      <c r="I51" s="1161"/>
      <c r="J51" s="1162"/>
      <c r="K51" s="63">
        <v>1</v>
      </c>
      <c r="L51" s="64">
        <v>0</v>
      </c>
      <c r="M51" s="64">
        <v>0</v>
      </c>
      <c r="N51" s="64">
        <v>0</v>
      </c>
      <c r="O51" s="65">
        <v>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12480</v>
      </c>
      <c r="L52" s="64">
        <v>12477</v>
      </c>
      <c r="M52" s="64">
        <v>12618</v>
      </c>
      <c r="N52" s="64">
        <v>12637</v>
      </c>
      <c r="O52" s="65">
        <v>12397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2754</v>
      </c>
      <c r="L53" s="69">
        <v>2354</v>
      </c>
      <c r="M53" s="69">
        <v>1736</v>
      </c>
      <c r="N53" s="69">
        <v>1951</v>
      </c>
      <c r="O53" s="70">
        <v>2472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581</v>
      </c>
      <c r="L58" s="84" t="s">
        <v>581</v>
      </c>
      <c r="M58" s="84" t="s">
        <v>581</v>
      </c>
      <c r="N58" s="84" t="s">
        <v>581</v>
      </c>
      <c r="O58" s="85" t="s">
        <v>581</v>
      </c>
    </row>
    <row r="59" spans="1:21" ht="31.5" customHeight="1" x14ac:dyDescent="0.15">
      <c r="B59" s="1171"/>
      <c r="C59" s="1172"/>
      <c r="D59" s="1178" t="s">
        <v>26</v>
      </c>
      <c r="E59" s="1179"/>
      <c r="F59" s="1179"/>
      <c r="G59" s="1179"/>
      <c r="H59" s="1179"/>
      <c r="I59" s="1179"/>
      <c r="J59" s="1180"/>
      <c r="K59" s="86" t="s">
        <v>581</v>
      </c>
      <c r="L59" s="87" t="s">
        <v>581</v>
      </c>
      <c r="M59" s="87" t="s">
        <v>581</v>
      </c>
      <c r="N59" s="87" t="s">
        <v>581</v>
      </c>
      <c r="O59" s="88" t="s">
        <v>581</v>
      </c>
    </row>
    <row r="60" spans="1:21" ht="31.5" customHeight="1" thickBot="1" x14ac:dyDescent="0.2">
      <c r="B60" s="1173"/>
      <c r="C60" s="1174"/>
      <c r="D60" s="1181" t="s">
        <v>27</v>
      </c>
      <c r="E60" s="1182"/>
      <c r="F60" s="1182"/>
      <c r="G60" s="1182"/>
      <c r="H60" s="1182"/>
      <c r="I60" s="1182"/>
      <c r="J60" s="1183"/>
      <c r="K60" s="89" t="s">
        <v>581</v>
      </c>
      <c r="L60" s="90" t="s">
        <v>581</v>
      </c>
      <c r="M60" s="90" t="s">
        <v>581</v>
      </c>
      <c r="N60" s="90" t="s">
        <v>581</v>
      </c>
      <c r="O60" s="91" t="s">
        <v>581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dLPLD3Ci1pfIT7HjoUz/qMx1eLmJmJGKgOQ5F22viWqLELD6ocDrYGkxz1xzDI5MvGVnfB8/XZ56nVvkbAqMA==" saltValue="okIhT1441erd6rsmQh4F6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85" zoomScaleNormal="85" zoomScaleSheetLayoutView="100" workbookViewId="0">
      <selection activeCell="I43" sqref="I43:J4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533</v>
      </c>
      <c r="J40" s="103" t="s">
        <v>534</v>
      </c>
      <c r="K40" s="103" t="s">
        <v>535</v>
      </c>
      <c r="L40" s="103" t="s">
        <v>536</v>
      </c>
      <c r="M40" s="104" t="s">
        <v>537</v>
      </c>
    </row>
    <row r="41" spans="2:13" ht="27.75" customHeight="1" x14ac:dyDescent="0.15">
      <c r="B41" s="1184" t="s">
        <v>30</v>
      </c>
      <c r="C41" s="1185"/>
      <c r="D41" s="105"/>
      <c r="E41" s="1190" t="s">
        <v>31</v>
      </c>
      <c r="F41" s="1190"/>
      <c r="G41" s="1190"/>
      <c r="H41" s="1191"/>
      <c r="I41" s="343">
        <v>145285</v>
      </c>
      <c r="J41" s="344">
        <v>148023</v>
      </c>
      <c r="K41" s="344">
        <v>148841</v>
      </c>
      <c r="L41" s="344">
        <v>145188</v>
      </c>
      <c r="M41" s="345">
        <v>144873</v>
      </c>
    </row>
    <row r="42" spans="2:13" ht="27.75" customHeight="1" x14ac:dyDescent="0.15">
      <c r="B42" s="1186"/>
      <c r="C42" s="1187"/>
      <c r="D42" s="106"/>
      <c r="E42" s="1192" t="s">
        <v>32</v>
      </c>
      <c r="F42" s="1192"/>
      <c r="G42" s="1192"/>
      <c r="H42" s="1193"/>
      <c r="I42" s="346">
        <v>1626</v>
      </c>
      <c r="J42" s="347">
        <v>1583</v>
      </c>
      <c r="K42" s="347">
        <v>1431</v>
      </c>
      <c r="L42" s="347">
        <v>1654</v>
      </c>
      <c r="M42" s="348">
        <v>1992</v>
      </c>
    </row>
    <row r="43" spans="2:13" ht="27.75" customHeight="1" x14ac:dyDescent="0.15">
      <c r="B43" s="1186"/>
      <c r="C43" s="1187"/>
      <c r="D43" s="106"/>
      <c r="E43" s="1192" t="s">
        <v>33</v>
      </c>
      <c r="F43" s="1192"/>
      <c r="G43" s="1192"/>
      <c r="H43" s="1193"/>
      <c r="I43" s="346">
        <v>24264</v>
      </c>
      <c r="J43" s="347">
        <v>22128</v>
      </c>
      <c r="K43" s="347">
        <v>20799</v>
      </c>
      <c r="L43" s="347">
        <v>20546</v>
      </c>
      <c r="M43" s="348">
        <v>19515</v>
      </c>
    </row>
    <row r="44" spans="2:13" ht="27.75" customHeight="1" x14ac:dyDescent="0.15">
      <c r="B44" s="1186"/>
      <c r="C44" s="1187"/>
      <c r="D44" s="106"/>
      <c r="E44" s="1192" t="s">
        <v>34</v>
      </c>
      <c r="F44" s="1192"/>
      <c r="G44" s="1192"/>
      <c r="H44" s="1193"/>
      <c r="I44" s="346">
        <v>504</v>
      </c>
      <c r="J44" s="347">
        <v>587</v>
      </c>
      <c r="K44" s="347">
        <v>535</v>
      </c>
      <c r="L44" s="347">
        <v>450</v>
      </c>
      <c r="M44" s="348">
        <v>596</v>
      </c>
    </row>
    <row r="45" spans="2:13" ht="27.75" customHeight="1" x14ac:dyDescent="0.15">
      <c r="B45" s="1186"/>
      <c r="C45" s="1187"/>
      <c r="D45" s="106"/>
      <c r="E45" s="1192" t="s">
        <v>35</v>
      </c>
      <c r="F45" s="1192"/>
      <c r="G45" s="1192"/>
      <c r="H45" s="1193"/>
      <c r="I45" s="346">
        <v>16468</v>
      </c>
      <c r="J45" s="347">
        <v>16588</v>
      </c>
      <c r="K45" s="347">
        <v>16729</v>
      </c>
      <c r="L45" s="347">
        <v>17360</v>
      </c>
      <c r="M45" s="348">
        <v>17184</v>
      </c>
    </row>
    <row r="46" spans="2:13" ht="27.75" customHeight="1" x14ac:dyDescent="0.15">
      <c r="B46" s="1186"/>
      <c r="C46" s="1187"/>
      <c r="D46" s="107"/>
      <c r="E46" s="1192" t="s">
        <v>36</v>
      </c>
      <c r="F46" s="1192"/>
      <c r="G46" s="1192"/>
      <c r="H46" s="1193"/>
      <c r="I46" s="346" t="s">
        <v>495</v>
      </c>
      <c r="J46" s="347" t="s">
        <v>495</v>
      </c>
      <c r="K46" s="347" t="s">
        <v>495</v>
      </c>
      <c r="L46" s="347" t="s">
        <v>495</v>
      </c>
      <c r="M46" s="348" t="s">
        <v>495</v>
      </c>
    </row>
    <row r="47" spans="2:13" ht="27.75" customHeight="1" x14ac:dyDescent="0.15">
      <c r="B47" s="1186"/>
      <c r="C47" s="1187"/>
      <c r="D47" s="108"/>
      <c r="E47" s="1194" t="s">
        <v>37</v>
      </c>
      <c r="F47" s="1195"/>
      <c r="G47" s="1195"/>
      <c r="H47" s="1196"/>
      <c r="I47" s="346" t="s">
        <v>495</v>
      </c>
      <c r="J47" s="347" t="s">
        <v>495</v>
      </c>
      <c r="K47" s="347" t="s">
        <v>495</v>
      </c>
      <c r="L47" s="347" t="s">
        <v>495</v>
      </c>
      <c r="M47" s="348" t="s">
        <v>495</v>
      </c>
    </row>
    <row r="48" spans="2:13" ht="27.75" customHeight="1" x14ac:dyDescent="0.15">
      <c r="B48" s="1186"/>
      <c r="C48" s="1187"/>
      <c r="D48" s="106"/>
      <c r="E48" s="1192" t="s">
        <v>38</v>
      </c>
      <c r="F48" s="1192"/>
      <c r="G48" s="1192"/>
      <c r="H48" s="1193"/>
      <c r="I48" s="346" t="s">
        <v>495</v>
      </c>
      <c r="J48" s="347" t="s">
        <v>495</v>
      </c>
      <c r="K48" s="347" t="s">
        <v>495</v>
      </c>
      <c r="L48" s="347" t="s">
        <v>495</v>
      </c>
      <c r="M48" s="348" t="s">
        <v>495</v>
      </c>
    </row>
    <row r="49" spans="2:13" ht="27.75" customHeight="1" x14ac:dyDescent="0.15">
      <c r="B49" s="1188"/>
      <c r="C49" s="1189"/>
      <c r="D49" s="106"/>
      <c r="E49" s="1192" t="s">
        <v>39</v>
      </c>
      <c r="F49" s="1192"/>
      <c r="G49" s="1192"/>
      <c r="H49" s="1193"/>
      <c r="I49" s="346" t="s">
        <v>495</v>
      </c>
      <c r="J49" s="347" t="s">
        <v>495</v>
      </c>
      <c r="K49" s="347" t="s">
        <v>495</v>
      </c>
      <c r="L49" s="347" t="s">
        <v>495</v>
      </c>
      <c r="M49" s="348" t="s">
        <v>495</v>
      </c>
    </row>
    <row r="50" spans="2:13" ht="27.75" customHeight="1" x14ac:dyDescent="0.15">
      <c r="B50" s="1197" t="s">
        <v>40</v>
      </c>
      <c r="C50" s="1198"/>
      <c r="D50" s="109"/>
      <c r="E50" s="1192" t="s">
        <v>41</v>
      </c>
      <c r="F50" s="1192"/>
      <c r="G50" s="1192"/>
      <c r="H50" s="1193"/>
      <c r="I50" s="346">
        <v>23081</v>
      </c>
      <c r="J50" s="347">
        <v>28384</v>
      </c>
      <c r="K50" s="347">
        <v>29724</v>
      </c>
      <c r="L50" s="347">
        <v>30008</v>
      </c>
      <c r="M50" s="348">
        <v>29097</v>
      </c>
    </row>
    <row r="51" spans="2:13" ht="27.75" customHeight="1" x14ac:dyDescent="0.15">
      <c r="B51" s="1186"/>
      <c r="C51" s="1187"/>
      <c r="D51" s="106"/>
      <c r="E51" s="1192" t="s">
        <v>42</v>
      </c>
      <c r="F51" s="1192"/>
      <c r="G51" s="1192"/>
      <c r="H51" s="1193"/>
      <c r="I51" s="346">
        <v>32935</v>
      </c>
      <c r="J51" s="347">
        <v>34170</v>
      </c>
      <c r="K51" s="347">
        <v>35440</v>
      </c>
      <c r="L51" s="347">
        <v>34399</v>
      </c>
      <c r="M51" s="348">
        <v>34216</v>
      </c>
    </row>
    <row r="52" spans="2:13" ht="27.75" customHeight="1" x14ac:dyDescent="0.15">
      <c r="B52" s="1188"/>
      <c r="C52" s="1189"/>
      <c r="D52" s="106"/>
      <c r="E52" s="1192" t="s">
        <v>43</v>
      </c>
      <c r="F52" s="1192"/>
      <c r="G52" s="1192"/>
      <c r="H52" s="1193"/>
      <c r="I52" s="346">
        <v>137035</v>
      </c>
      <c r="J52" s="347">
        <v>138673</v>
      </c>
      <c r="K52" s="347">
        <v>136684</v>
      </c>
      <c r="L52" s="347">
        <v>133899</v>
      </c>
      <c r="M52" s="348">
        <v>130273</v>
      </c>
    </row>
    <row r="53" spans="2:13" ht="27.75" customHeight="1" thickBot="1" x14ac:dyDescent="0.2">
      <c r="B53" s="1199" t="s">
        <v>19</v>
      </c>
      <c r="C53" s="1200"/>
      <c r="D53" s="110"/>
      <c r="E53" s="1201" t="s">
        <v>44</v>
      </c>
      <c r="F53" s="1201"/>
      <c r="G53" s="1201"/>
      <c r="H53" s="1202"/>
      <c r="I53" s="349">
        <v>-4905</v>
      </c>
      <c r="J53" s="350">
        <v>-12318</v>
      </c>
      <c r="K53" s="350">
        <v>-13513</v>
      </c>
      <c r="L53" s="350">
        <v>-13108</v>
      </c>
      <c r="M53" s="351">
        <v>-9426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4UF5fxjABzNyCZY5+pgxWZ86yPpx26dw8W3cyegNc29z1Tc5rMnZ0CnIa1dMekwLZmIGgnVFyfZk1fXavxmg==" saltValue="7U9FA0qhdBa6dBwm4zdO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6" zoomScale="70" zoomScaleNormal="70" zoomScaleSheetLayoutView="100" workbookViewId="0">
      <selection activeCell="G59" sqref="F58:G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535</v>
      </c>
      <c r="G54" s="119" t="s">
        <v>536</v>
      </c>
      <c r="H54" s="120" t="s">
        <v>537</v>
      </c>
    </row>
    <row r="55" spans="2:8" ht="52.5" customHeight="1" x14ac:dyDescent="0.15">
      <c r="B55" s="121"/>
      <c r="C55" s="1211" t="s">
        <v>46</v>
      </c>
      <c r="D55" s="1211"/>
      <c r="E55" s="1212"/>
      <c r="F55" s="352">
        <v>9691</v>
      </c>
      <c r="G55" s="352">
        <v>10692</v>
      </c>
      <c r="H55" s="353">
        <v>10070</v>
      </c>
    </row>
    <row r="56" spans="2:8" ht="52.5" customHeight="1" x14ac:dyDescent="0.15">
      <c r="B56" s="122"/>
      <c r="C56" s="1213" t="s">
        <v>47</v>
      </c>
      <c r="D56" s="1213"/>
      <c r="E56" s="1214"/>
      <c r="F56" s="354" t="s">
        <v>495</v>
      </c>
      <c r="G56" s="354" t="s">
        <v>495</v>
      </c>
      <c r="H56" s="355" t="s">
        <v>495</v>
      </c>
    </row>
    <row r="57" spans="2:8" ht="53.25" customHeight="1" x14ac:dyDescent="0.15">
      <c r="B57" s="122"/>
      <c r="C57" s="1215" t="s">
        <v>48</v>
      </c>
      <c r="D57" s="1215"/>
      <c r="E57" s="1216"/>
      <c r="F57" s="356">
        <v>15403</v>
      </c>
      <c r="G57" s="356">
        <v>15614</v>
      </c>
      <c r="H57" s="357">
        <v>15013</v>
      </c>
    </row>
    <row r="58" spans="2:8" ht="45.75" customHeight="1" x14ac:dyDescent="0.15">
      <c r="B58" s="123"/>
      <c r="C58" s="1203" t="s">
        <v>576</v>
      </c>
      <c r="D58" s="1204"/>
      <c r="E58" s="1205"/>
      <c r="F58" s="358">
        <v>6384</v>
      </c>
      <c r="G58" s="358">
        <v>6883</v>
      </c>
      <c r="H58" s="359">
        <v>6347</v>
      </c>
    </row>
    <row r="59" spans="2:8" ht="45.75" customHeight="1" x14ac:dyDescent="0.15">
      <c r="B59" s="123"/>
      <c r="C59" s="1203" t="s">
        <v>577</v>
      </c>
      <c r="D59" s="1204"/>
      <c r="E59" s="1205"/>
      <c r="F59" s="358">
        <v>2701</v>
      </c>
      <c r="G59" s="358">
        <v>2903</v>
      </c>
      <c r="H59" s="359">
        <v>3104</v>
      </c>
    </row>
    <row r="60" spans="2:8" ht="45.75" customHeight="1" x14ac:dyDescent="0.15">
      <c r="B60" s="123"/>
      <c r="C60" s="1203" t="s">
        <v>578</v>
      </c>
      <c r="D60" s="1204"/>
      <c r="E60" s="1205"/>
      <c r="F60" s="358">
        <v>1991</v>
      </c>
      <c r="G60" s="358">
        <v>2498</v>
      </c>
      <c r="H60" s="359">
        <v>3016</v>
      </c>
    </row>
    <row r="61" spans="2:8" ht="45.75" customHeight="1" x14ac:dyDescent="0.15">
      <c r="B61" s="123"/>
      <c r="C61" s="1203" t="s">
        <v>579</v>
      </c>
      <c r="D61" s="1204"/>
      <c r="E61" s="1205"/>
      <c r="F61" s="358">
        <v>1658</v>
      </c>
      <c r="G61" s="358">
        <v>1610</v>
      </c>
      <c r="H61" s="359">
        <v>1141</v>
      </c>
    </row>
    <row r="62" spans="2:8" ht="45.75" customHeight="1" thickBot="1" x14ac:dyDescent="0.2">
      <c r="B62" s="124"/>
      <c r="C62" s="1206" t="s">
        <v>580</v>
      </c>
      <c r="D62" s="1207"/>
      <c r="E62" s="1208"/>
      <c r="F62" s="360">
        <v>995</v>
      </c>
      <c r="G62" s="360">
        <v>788</v>
      </c>
      <c r="H62" s="361">
        <v>630</v>
      </c>
    </row>
    <row r="63" spans="2:8" ht="52.5" customHeight="1" thickBot="1" x14ac:dyDescent="0.2">
      <c r="B63" s="125"/>
      <c r="C63" s="1209" t="s">
        <v>49</v>
      </c>
      <c r="D63" s="1209"/>
      <c r="E63" s="1210"/>
      <c r="F63" s="362">
        <v>25093</v>
      </c>
      <c r="G63" s="362">
        <v>26306</v>
      </c>
      <c r="H63" s="363">
        <v>25082</v>
      </c>
    </row>
    <row r="64" spans="2:8" x14ac:dyDescent="0.15"/>
  </sheetData>
  <sheetProtection algorithmName="SHA-512" hashValue="yCj9W+OsHRxwN5Fmatn2acmoTyl7OPfwsl82XupUdcI9ibRumrtuU2Au2ZeeUvhebLHRTwMepg0qufu2oJiSCA==" saltValue="TqNo+tqn09CI5pIbfZAO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532</v>
      </c>
      <c r="G2" s="139"/>
      <c r="H2" s="140"/>
    </row>
    <row r="3" spans="1:8" x14ac:dyDescent="0.15">
      <c r="A3" s="136" t="s">
        <v>525</v>
      </c>
      <c r="B3" s="141"/>
      <c r="C3" s="142"/>
      <c r="D3" s="143">
        <v>75519</v>
      </c>
      <c r="E3" s="144"/>
      <c r="F3" s="145">
        <v>52191</v>
      </c>
      <c r="G3" s="146"/>
      <c r="H3" s="147"/>
    </row>
    <row r="4" spans="1:8" x14ac:dyDescent="0.15">
      <c r="A4" s="148"/>
      <c r="B4" s="149"/>
      <c r="C4" s="150"/>
      <c r="D4" s="151">
        <v>45914</v>
      </c>
      <c r="E4" s="152"/>
      <c r="F4" s="153">
        <v>26807</v>
      </c>
      <c r="G4" s="154"/>
      <c r="H4" s="155"/>
    </row>
    <row r="5" spans="1:8" x14ac:dyDescent="0.15">
      <c r="A5" s="136" t="s">
        <v>527</v>
      </c>
      <c r="B5" s="141"/>
      <c r="C5" s="142"/>
      <c r="D5" s="143">
        <v>44821</v>
      </c>
      <c r="E5" s="144"/>
      <c r="F5" s="145">
        <v>48105</v>
      </c>
      <c r="G5" s="146"/>
      <c r="H5" s="147"/>
    </row>
    <row r="6" spans="1:8" x14ac:dyDescent="0.15">
      <c r="A6" s="148"/>
      <c r="B6" s="149"/>
      <c r="C6" s="150"/>
      <c r="D6" s="151">
        <v>19247</v>
      </c>
      <c r="E6" s="152"/>
      <c r="F6" s="153">
        <v>24072</v>
      </c>
      <c r="G6" s="154"/>
      <c r="H6" s="155"/>
    </row>
    <row r="7" spans="1:8" x14ac:dyDescent="0.15">
      <c r="A7" s="136" t="s">
        <v>528</v>
      </c>
      <c r="B7" s="141"/>
      <c r="C7" s="142"/>
      <c r="D7" s="143">
        <v>51105</v>
      </c>
      <c r="E7" s="144"/>
      <c r="F7" s="145">
        <v>47446</v>
      </c>
      <c r="G7" s="146"/>
      <c r="H7" s="147"/>
    </row>
    <row r="8" spans="1:8" x14ac:dyDescent="0.15">
      <c r="A8" s="148"/>
      <c r="B8" s="149"/>
      <c r="C8" s="150"/>
      <c r="D8" s="151">
        <v>23975</v>
      </c>
      <c r="E8" s="152"/>
      <c r="F8" s="153">
        <v>24371</v>
      </c>
      <c r="G8" s="154"/>
      <c r="H8" s="155"/>
    </row>
    <row r="9" spans="1:8" x14ac:dyDescent="0.15">
      <c r="A9" s="136" t="s">
        <v>529</v>
      </c>
      <c r="B9" s="141"/>
      <c r="C9" s="142"/>
      <c r="D9" s="143">
        <v>36184</v>
      </c>
      <c r="E9" s="144"/>
      <c r="F9" s="145">
        <v>48387</v>
      </c>
      <c r="G9" s="146"/>
      <c r="H9" s="147"/>
    </row>
    <row r="10" spans="1:8" x14ac:dyDescent="0.15">
      <c r="A10" s="148"/>
      <c r="B10" s="149"/>
      <c r="C10" s="150"/>
      <c r="D10" s="151">
        <v>23207</v>
      </c>
      <c r="E10" s="152"/>
      <c r="F10" s="153">
        <v>25592</v>
      </c>
      <c r="G10" s="154"/>
      <c r="H10" s="155"/>
    </row>
    <row r="11" spans="1:8" x14ac:dyDescent="0.15">
      <c r="A11" s="136" t="s">
        <v>530</v>
      </c>
      <c r="B11" s="141"/>
      <c r="C11" s="142"/>
      <c r="D11" s="143">
        <v>55088</v>
      </c>
      <c r="E11" s="144"/>
      <c r="F11" s="145">
        <v>49684</v>
      </c>
      <c r="G11" s="146"/>
      <c r="H11" s="147"/>
    </row>
    <row r="12" spans="1:8" x14ac:dyDescent="0.15">
      <c r="A12" s="148"/>
      <c r="B12" s="149"/>
      <c r="C12" s="156"/>
      <c r="D12" s="151">
        <v>35474</v>
      </c>
      <c r="E12" s="152"/>
      <c r="F12" s="153">
        <v>28303</v>
      </c>
      <c r="G12" s="154"/>
      <c r="H12" s="155"/>
    </row>
    <row r="13" spans="1:8" x14ac:dyDescent="0.15">
      <c r="A13" s="136"/>
      <c r="B13" s="141"/>
      <c r="C13" s="157"/>
      <c r="D13" s="158">
        <v>52543</v>
      </c>
      <c r="E13" s="159"/>
      <c r="F13" s="160">
        <v>49163</v>
      </c>
      <c r="G13" s="161"/>
      <c r="H13" s="147"/>
    </row>
    <row r="14" spans="1:8" x14ac:dyDescent="0.15">
      <c r="A14" s="148"/>
      <c r="B14" s="149"/>
      <c r="C14" s="150"/>
      <c r="D14" s="151">
        <v>29563</v>
      </c>
      <c r="E14" s="152"/>
      <c r="F14" s="153">
        <v>25829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8.98</v>
      </c>
      <c r="C19" s="162">
        <f>ROUND(VALUE(SUBSTITUTE(実質収支比率等に係る経年分析!G$48,"▲","-")),2)</f>
        <v>9.75</v>
      </c>
      <c r="D19" s="162">
        <f>ROUND(VALUE(SUBSTITUTE(実質収支比率等に係る経年分析!H$48,"▲","-")),2)</f>
        <v>8.9600000000000009</v>
      </c>
      <c r="E19" s="162">
        <f>ROUND(VALUE(SUBSTITUTE(実質収支比率等に係る経年分析!I$48,"▲","-")),2)</f>
        <v>8.3000000000000007</v>
      </c>
      <c r="F19" s="162">
        <f>ROUND(VALUE(SUBSTITUTE(実質収支比率等に係る経年分析!J$48,"▲","-")),2)</f>
        <v>6.96</v>
      </c>
    </row>
    <row r="20" spans="1:11" x14ac:dyDescent="0.15">
      <c r="A20" s="162" t="s">
        <v>53</v>
      </c>
      <c r="B20" s="162">
        <f>ROUND(VALUE(SUBSTITUTE(実質収支比率等に係る経年分析!F$47,"▲","-")),2)</f>
        <v>7.83</v>
      </c>
      <c r="C20" s="162">
        <f>ROUND(VALUE(SUBSTITUTE(実質収支比率等に係る経年分析!G$47,"▲","-")),2)</f>
        <v>9.5399999999999991</v>
      </c>
      <c r="D20" s="162">
        <f>ROUND(VALUE(SUBSTITUTE(実質収支比率等に係る経年分析!H$47,"▲","-")),2)</f>
        <v>10.92</v>
      </c>
      <c r="E20" s="162">
        <f>ROUND(VALUE(SUBSTITUTE(実質収支比率等に係る経年分析!I$47,"▲","-")),2)</f>
        <v>11.86</v>
      </c>
      <c r="F20" s="162">
        <f>ROUND(VALUE(SUBSTITUTE(実質収支比率等に係る経年分析!J$47,"▲","-")),2)</f>
        <v>10.95</v>
      </c>
    </row>
    <row r="21" spans="1:11" x14ac:dyDescent="0.15">
      <c r="A21" s="162" t="s">
        <v>54</v>
      </c>
      <c r="B21" s="162">
        <f>IF(ISNUMBER(VALUE(SUBSTITUTE(実質収支比率等に係る経年分析!F$49,"▲","-"))),ROUND(VALUE(SUBSTITUTE(実質収支比率等に係る経年分析!F$49,"▲","-")),2),NA())</f>
        <v>-0.57999999999999996</v>
      </c>
      <c r="C21" s="162">
        <f>IF(ISNUMBER(VALUE(SUBSTITUTE(実質収支比率等に係る経年分析!G$49,"▲","-"))),ROUND(VALUE(SUBSTITUTE(実質収支比率等に係る経年分析!G$49,"▲","-")),2),NA())</f>
        <v>3.52</v>
      </c>
      <c r="D21" s="162">
        <f>IF(ISNUMBER(VALUE(SUBSTITUTE(実質収支比率等に係る経年分析!H$49,"▲","-"))),ROUND(VALUE(SUBSTITUTE(実質収支比率等に係る経年分析!H$49,"▲","-")),2),NA())</f>
        <v>0.08</v>
      </c>
      <c r="E21" s="162">
        <f>IF(ISNUMBER(VALUE(SUBSTITUTE(実質収支比率等に係る経年分析!I$49,"▲","-"))),ROUND(VALUE(SUBSTITUTE(実質収支比率等に係る経年分析!I$49,"▲","-")),2),NA())</f>
        <v>0.59</v>
      </c>
      <c r="F21" s="162">
        <f>IF(ISNUMBER(VALUE(SUBSTITUTE(実質収支比率等に係る経年分析!J$49,"▲","-"))),ROUND(VALUE(SUBSTITUTE(実質収支比率等に係る経年分析!J$49,"▲","-")),2),NA())</f>
        <v>-1.86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0.66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0.57999999999999996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0.32</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介護保険事業特別会計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1.6</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1.06</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1.74</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1.37</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0.42</v>
      </c>
    </row>
    <row r="30" spans="1:11" x14ac:dyDescent="0.15">
      <c r="A30" s="163" t="str">
        <f>IF(連結実質赤字比率に係る赤字・黒字の構成分析!C$40="",NA(),連結実質赤字比率に係る赤字・黒字の構成分析!C$40)</f>
        <v>中央卸売市場事業会計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1.1499999999999999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1.1100000000000001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1.26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1.39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1.5</v>
      </c>
    </row>
    <row r="31" spans="1:11" x14ac:dyDescent="0.15">
      <c r="A31" s="163" t="str">
        <f>IF(連結実質赤字比率に係る赤字・黒字の構成分析!C$39="",NA(),連結実質赤字比率に係る赤字・黒字の構成分析!C$39)</f>
        <v>下水道事業会計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2.96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2.48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2.04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1.79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1.65</v>
      </c>
    </row>
    <row r="32" spans="1:11" x14ac:dyDescent="0.15">
      <c r="A32" s="163" t="str">
        <f>IF(連結実質赤字比率に係る赤字・黒字の構成分析!C$38="",NA(),連結実質赤字比率に係る赤字・黒字の構成分析!C$38)</f>
        <v>競輪事業特別会計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1.64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1.43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1.71</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2.19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2.87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2.79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2.71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2.12</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3.77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3.27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3.44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2.75</v>
      </c>
    </row>
    <row r="35" spans="1:16" x14ac:dyDescent="0.15">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7.12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6.67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7.73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7.32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5.75</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9.36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8.67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8.2200000000000006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6.91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12480</v>
      </c>
      <c r="E42" s="164"/>
      <c r="F42" s="164"/>
      <c r="G42" s="164">
        <f>'実質公債費比率（分子）の構造'!L$52</f>
        <v>12477</v>
      </c>
      <c r="H42" s="164"/>
      <c r="I42" s="164"/>
      <c r="J42" s="164">
        <f>'実質公債費比率（分子）の構造'!M$52</f>
        <v>12618</v>
      </c>
      <c r="K42" s="164"/>
      <c r="L42" s="164"/>
      <c r="M42" s="164">
        <f>'実質公債費比率（分子）の構造'!N$52</f>
        <v>12637</v>
      </c>
      <c r="N42" s="164"/>
      <c r="O42" s="164"/>
      <c r="P42" s="164">
        <f>'実質公債費比率（分子）の構造'!O$52</f>
        <v>12397</v>
      </c>
    </row>
    <row r="43" spans="1:16" x14ac:dyDescent="0.15">
      <c r="A43" s="164" t="s">
        <v>16</v>
      </c>
      <c r="B43" s="164">
        <f>'実質公債費比率（分子）の構造'!K$51</f>
        <v>1</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5</v>
      </c>
      <c r="O43" s="164"/>
      <c r="P43" s="164"/>
    </row>
    <row r="44" spans="1:16" x14ac:dyDescent="0.15">
      <c r="A44" s="164" t="s">
        <v>62</v>
      </c>
      <c r="B44" s="164">
        <f>'実質公債費比率（分子）の構造'!K$50</f>
        <v>9</v>
      </c>
      <c r="C44" s="164"/>
      <c r="D44" s="164"/>
      <c r="E44" s="164">
        <f>'実質公債費比率（分子）の構造'!L$50</f>
        <v>10</v>
      </c>
      <c r="F44" s="164"/>
      <c r="G44" s="164"/>
      <c r="H44" s="164">
        <f>'実質公債費比率（分子）の構造'!M$50</f>
        <v>12</v>
      </c>
      <c r="I44" s="164"/>
      <c r="J44" s="164"/>
      <c r="K44" s="164">
        <f>'実質公債費比率（分子）の構造'!N$50</f>
        <v>8</v>
      </c>
      <c r="L44" s="164"/>
      <c r="M44" s="164"/>
      <c r="N44" s="164" t="str">
        <f>'実質公債費比率（分子）の構造'!O$50</f>
        <v>-</v>
      </c>
      <c r="O44" s="164"/>
      <c r="P44" s="164"/>
    </row>
    <row r="45" spans="1:16" x14ac:dyDescent="0.15">
      <c r="A45" s="164" t="s">
        <v>63</v>
      </c>
      <c r="B45" s="164">
        <f>'実質公債費比率（分子）の構造'!K$49</f>
        <v>30</v>
      </c>
      <c r="C45" s="164"/>
      <c r="D45" s="164"/>
      <c r="E45" s="164">
        <f>'実質公債費比率（分子）の構造'!L$49</f>
        <v>38</v>
      </c>
      <c r="F45" s="164"/>
      <c r="G45" s="164"/>
      <c r="H45" s="164">
        <f>'実質公債費比率（分子）の構造'!M$49</f>
        <v>50</v>
      </c>
      <c r="I45" s="164"/>
      <c r="J45" s="164"/>
      <c r="K45" s="164">
        <f>'実質公債費比率（分子）の構造'!N$49</f>
        <v>53</v>
      </c>
      <c r="L45" s="164"/>
      <c r="M45" s="164"/>
      <c r="N45" s="164">
        <f>'実質公債費比率（分子）の構造'!O$49</f>
        <v>73</v>
      </c>
      <c r="O45" s="164"/>
      <c r="P45" s="164"/>
    </row>
    <row r="46" spans="1:16" x14ac:dyDescent="0.15">
      <c r="A46" s="164" t="s">
        <v>64</v>
      </c>
      <c r="B46" s="164">
        <f>'実質公債費比率（分子）の構造'!K$48</f>
        <v>2664</v>
      </c>
      <c r="C46" s="164"/>
      <c r="D46" s="164"/>
      <c r="E46" s="164">
        <f>'実質公債費比率（分子）の構造'!L$48</f>
        <v>2411</v>
      </c>
      <c r="F46" s="164"/>
      <c r="G46" s="164"/>
      <c r="H46" s="164">
        <f>'実質公債費比率（分子）の構造'!M$48</f>
        <v>1909</v>
      </c>
      <c r="I46" s="164"/>
      <c r="J46" s="164"/>
      <c r="K46" s="164">
        <f>'実質公債費比率（分子）の構造'!N$48</f>
        <v>1823</v>
      </c>
      <c r="L46" s="164"/>
      <c r="M46" s="164"/>
      <c r="N46" s="164">
        <f>'実質公債費比率（分子）の構造'!O$48</f>
        <v>1996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12530</v>
      </c>
      <c r="C49" s="164"/>
      <c r="D49" s="164"/>
      <c r="E49" s="164">
        <f>'実質公債費比率（分子）の構造'!L$45</f>
        <v>12372</v>
      </c>
      <c r="F49" s="164"/>
      <c r="G49" s="164"/>
      <c r="H49" s="164">
        <f>'実質公債費比率（分子）の構造'!M$45</f>
        <v>12383</v>
      </c>
      <c r="I49" s="164"/>
      <c r="J49" s="164"/>
      <c r="K49" s="164">
        <f>'実質公債費比率（分子）の構造'!N$45</f>
        <v>12704</v>
      </c>
      <c r="L49" s="164"/>
      <c r="M49" s="164"/>
      <c r="N49" s="164">
        <f>'実質公債費比率（分子）の構造'!O$45</f>
        <v>12795</v>
      </c>
      <c r="O49" s="164"/>
      <c r="P49" s="164"/>
    </row>
    <row r="50" spans="1:16" x14ac:dyDescent="0.15">
      <c r="A50" s="164" t="s">
        <v>67</v>
      </c>
      <c r="B50" s="164" t="e">
        <f>NA()</f>
        <v>#N/A</v>
      </c>
      <c r="C50" s="164">
        <f>IF(ISNUMBER('実質公債費比率（分子）の構造'!K$53),'実質公債費比率（分子）の構造'!K$53,NA())</f>
        <v>2754</v>
      </c>
      <c r="D50" s="164" t="e">
        <f>NA()</f>
        <v>#N/A</v>
      </c>
      <c r="E50" s="164" t="e">
        <f>NA()</f>
        <v>#N/A</v>
      </c>
      <c r="F50" s="164">
        <f>IF(ISNUMBER('実質公債費比率（分子）の構造'!L$53),'実質公債費比率（分子）の構造'!L$53,NA())</f>
        <v>2354</v>
      </c>
      <c r="G50" s="164" t="e">
        <f>NA()</f>
        <v>#N/A</v>
      </c>
      <c r="H50" s="164" t="e">
        <f>NA()</f>
        <v>#N/A</v>
      </c>
      <c r="I50" s="164">
        <f>IF(ISNUMBER('実質公債費比率（分子）の構造'!M$53),'実質公債費比率（分子）の構造'!M$53,NA())</f>
        <v>1736</v>
      </c>
      <c r="J50" s="164" t="e">
        <f>NA()</f>
        <v>#N/A</v>
      </c>
      <c r="K50" s="164" t="e">
        <f>NA()</f>
        <v>#N/A</v>
      </c>
      <c r="L50" s="164">
        <f>IF(ISNUMBER('実質公債費比率（分子）の構造'!N$53),'実質公債費比率（分子）の構造'!N$53,NA())</f>
        <v>1951</v>
      </c>
      <c r="M50" s="164" t="e">
        <f>NA()</f>
        <v>#N/A</v>
      </c>
      <c r="N50" s="164" t="e">
        <f>NA()</f>
        <v>#N/A</v>
      </c>
      <c r="O50" s="164">
        <f>IF(ISNUMBER('実質公債費比率（分子）の構造'!O$53),'実質公債費比率（分子）の構造'!O$53,NA())</f>
        <v>2472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137035</v>
      </c>
      <c r="E56" s="163"/>
      <c r="F56" s="163"/>
      <c r="G56" s="163">
        <f>'将来負担比率（分子）の構造'!J$52</f>
        <v>138673</v>
      </c>
      <c r="H56" s="163"/>
      <c r="I56" s="163"/>
      <c r="J56" s="163">
        <f>'将来負担比率（分子）の構造'!K$52</f>
        <v>136684</v>
      </c>
      <c r="K56" s="163"/>
      <c r="L56" s="163"/>
      <c r="M56" s="163">
        <f>'将来負担比率（分子）の構造'!L$52</f>
        <v>133899</v>
      </c>
      <c r="N56" s="163"/>
      <c r="O56" s="163"/>
      <c r="P56" s="163">
        <f>'将来負担比率（分子）の構造'!M$52</f>
        <v>130273</v>
      </c>
    </row>
    <row r="57" spans="1:16" x14ac:dyDescent="0.15">
      <c r="A57" s="163" t="s">
        <v>42</v>
      </c>
      <c r="B57" s="163"/>
      <c r="C57" s="163"/>
      <c r="D57" s="163">
        <f>'将来負担比率（分子）の構造'!I$51</f>
        <v>32935</v>
      </c>
      <c r="E57" s="163"/>
      <c r="F57" s="163"/>
      <c r="G57" s="163">
        <f>'将来負担比率（分子）の構造'!J$51</f>
        <v>34170</v>
      </c>
      <c r="H57" s="163"/>
      <c r="I57" s="163"/>
      <c r="J57" s="163">
        <f>'将来負担比率（分子）の構造'!K$51</f>
        <v>35440</v>
      </c>
      <c r="K57" s="163"/>
      <c r="L57" s="163"/>
      <c r="M57" s="163">
        <f>'将来負担比率（分子）の構造'!L$51</f>
        <v>34399</v>
      </c>
      <c r="N57" s="163"/>
      <c r="O57" s="163"/>
      <c r="P57" s="163">
        <f>'将来負担比率（分子）の構造'!M$51</f>
        <v>34216</v>
      </c>
    </row>
    <row r="58" spans="1:16" x14ac:dyDescent="0.15">
      <c r="A58" s="163" t="s">
        <v>41</v>
      </c>
      <c r="B58" s="163"/>
      <c r="C58" s="163"/>
      <c r="D58" s="163">
        <f>'将来負担比率（分子）の構造'!I$50</f>
        <v>23081</v>
      </c>
      <c r="E58" s="163"/>
      <c r="F58" s="163"/>
      <c r="G58" s="163">
        <f>'将来負担比率（分子）の構造'!J$50</f>
        <v>28384</v>
      </c>
      <c r="H58" s="163"/>
      <c r="I58" s="163"/>
      <c r="J58" s="163">
        <f>'将来負担比率（分子）の構造'!K$50</f>
        <v>29724</v>
      </c>
      <c r="K58" s="163"/>
      <c r="L58" s="163"/>
      <c r="M58" s="163">
        <f>'将来負担比率（分子）の構造'!L$50</f>
        <v>30008</v>
      </c>
      <c r="N58" s="163"/>
      <c r="O58" s="163"/>
      <c r="P58" s="163">
        <f>'将来負担比率（分子）の構造'!M$50</f>
        <v>29097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16468</v>
      </c>
      <c r="C62" s="163"/>
      <c r="D62" s="163"/>
      <c r="E62" s="163">
        <f>'将来負担比率（分子）の構造'!J$45</f>
        <v>16588</v>
      </c>
      <c r="F62" s="163"/>
      <c r="G62" s="163"/>
      <c r="H62" s="163">
        <f>'将来負担比率（分子）の構造'!K$45</f>
        <v>16729</v>
      </c>
      <c r="I62" s="163"/>
      <c r="J62" s="163"/>
      <c r="K62" s="163">
        <f>'将来負担比率（分子）の構造'!L$45</f>
        <v>17360</v>
      </c>
      <c r="L62" s="163"/>
      <c r="M62" s="163"/>
      <c r="N62" s="163">
        <f>'将来負担比率（分子）の構造'!M$45</f>
        <v>17184</v>
      </c>
      <c r="O62" s="163"/>
      <c r="P62" s="163"/>
    </row>
    <row r="63" spans="1:16" x14ac:dyDescent="0.15">
      <c r="A63" s="163" t="s">
        <v>34</v>
      </c>
      <c r="B63" s="163">
        <f>'将来負担比率（分子）の構造'!I$44</f>
        <v>504</v>
      </c>
      <c r="C63" s="163"/>
      <c r="D63" s="163"/>
      <c r="E63" s="163">
        <f>'将来負担比率（分子）の構造'!J$44</f>
        <v>587</v>
      </c>
      <c r="F63" s="163"/>
      <c r="G63" s="163"/>
      <c r="H63" s="163">
        <f>'将来負担比率（分子）の構造'!K$44</f>
        <v>535</v>
      </c>
      <c r="I63" s="163"/>
      <c r="J63" s="163"/>
      <c r="K63" s="163">
        <f>'将来負担比率（分子）の構造'!L$44</f>
        <v>450</v>
      </c>
      <c r="L63" s="163"/>
      <c r="M63" s="163"/>
      <c r="N63" s="163">
        <f>'将来負担比率（分子）の構造'!M$44</f>
        <v>596</v>
      </c>
      <c r="O63" s="163"/>
      <c r="P63" s="163"/>
    </row>
    <row r="64" spans="1:16" x14ac:dyDescent="0.15">
      <c r="A64" s="163" t="s">
        <v>33</v>
      </c>
      <c r="B64" s="163">
        <f>'将来負担比率（分子）の構造'!I$43</f>
        <v>24264</v>
      </c>
      <c r="C64" s="163"/>
      <c r="D64" s="163"/>
      <c r="E64" s="163">
        <f>'将来負担比率（分子）の構造'!J$43</f>
        <v>22128</v>
      </c>
      <c r="F64" s="163"/>
      <c r="G64" s="163"/>
      <c r="H64" s="163">
        <f>'将来負担比率（分子）の構造'!K$43</f>
        <v>20799</v>
      </c>
      <c r="I64" s="163"/>
      <c r="J64" s="163"/>
      <c r="K64" s="163">
        <f>'将来負担比率（分子）の構造'!L$43</f>
        <v>20546</v>
      </c>
      <c r="L64" s="163"/>
      <c r="M64" s="163"/>
      <c r="N64" s="163">
        <f>'将来負担比率（分子）の構造'!M$43</f>
        <v>19515</v>
      </c>
      <c r="O64" s="163"/>
      <c r="P64" s="163"/>
    </row>
    <row r="65" spans="1:16" x14ac:dyDescent="0.15">
      <c r="A65" s="163" t="s">
        <v>32</v>
      </c>
      <c r="B65" s="163">
        <f>'将来負担比率（分子）の構造'!I$42</f>
        <v>1626</v>
      </c>
      <c r="C65" s="163"/>
      <c r="D65" s="163"/>
      <c r="E65" s="163">
        <f>'将来負担比率（分子）の構造'!J$42</f>
        <v>1583</v>
      </c>
      <c r="F65" s="163"/>
      <c r="G65" s="163"/>
      <c r="H65" s="163">
        <f>'将来負担比率（分子）の構造'!K$42</f>
        <v>1431</v>
      </c>
      <c r="I65" s="163"/>
      <c r="J65" s="163"/>
      <c r="K65" s="163">
        <f>'将来負担比率（分子）の構造'!L$42</f>
        <v>1654</v>
      </c>
      <c r="L65" s="163"/>
      <c r="M65" s="163"/>
      <c r="N65" s="163">
        <f>'将来負担比率（分子）の構造'!M$42</f>
        <v>1992</v>
      </c>
      <c r="O65" s="163"/>
      <c r="P65" s="163"/>
    </row>
    <row r="66" spans="1:16" x14ac:dyDescent="0.15">
      <c r="A66" s="163" t="s">
        <v>31</v>
      </c>
      <c r="B66" s="163">
        <f>'将来負担比率（分子）の構造'!I$41</f>
        <v>145285</v>
      </c>
      <c r="C66" s="163"/>
      <c r="D66" s="163"/>
      <c r="E66" s="163">
        <f>'将来負担比率（分子）の構造'!J$41</f>
        <v>148023</v>
      </c>
      <c r="F66" s="163"/>
      <c r="G66" s="163"/>
      <c r="H66" s="163">
        <f>'将来負担比率（分子）の構造'!K$41</f>
        <v>148841</v>
      </c>
      <c r="I66" s="163"/>
      <c r="J66" s="163"/>
      <c r="K66" s="163">
        <f>'将来負担比率（分子）の構造'!L$41</f>
        <v>145188</v>
      </c>
      <c r="L66" s="163"/>
      <c r="M66" s="163"/>
      <c r="N66" s="163">
        <f>'将来負担比率（分子）の構造'!M$41</f>
        <v>144873</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9691</v>
      </c>
      <c r="C72" s="167">
        <f>基金残高に係る経年分析!G55</f>
        <v>10692</v>
      </c>
      <c r="D72" s="167">
        <f>基金残高に係る経年分析!H55</f>
        <v>10070</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15403</v>
      </c>
      <c r="C74" s="167">
        <f>基金残高に係る経年分析!G57</f>
        <v>15614</v>
      </c>
      <c r="D74" s="167">
        <f>基金残高に係る経年分析!H57</f>
        <v>15013</v>
      </c>
    </row>
  </sheetData>
  <sheetProtection algorithmName="SHA-512" hashValue="B6Vo6G3EiQ4Al4nRuiYuJGHMjGGD6SzlLvR5+F6GH7dRPfAlW4uFT+990Ey4Pv8fzb01D76Y2mXH8pjd72NbaQ==" saltValue="LGKib/8fJ7e7CtgkAy+f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R2" zoomScale="115" zoomScaleNormal="115" workbookViewId="0">
      <selection activeCell="AS43" sqref="AS43"/>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66036013</v>
      </c>
      <c r="S5" s="613"/>
      <c r="T5" s="613"/>
      <c r="U5" s="613"/>
      <c r="V5" s="613"/>
      <c r="W5" s="613"/>
      <c r="X5" s="613"/>
      <c r="Y5" s="614"/>
      <c r="Z5" s="615">
        <v>33</v>
      </c>
      <c r="AA5" s="615"/>
      <c r="AB5" s="615"/>
      <c r="AC5" s="615"/>
      <c r="AD5" s="616">
        <v>60384048</v>
      </c>
      <c r="AE5" s="616"/>
      <c r="AF5" s="616"/>
      <c r="AG5" s="616"/>
      <c r="AH5" s="616"/>
      <c r="AI5" s="616"/>
      <c r="AJ5" s="616"/>
      <c r="AK5" s="616"/>
      <c r="AL5" s="617">
        <v>64.3</v>
      </c>
      <c r="AM5" s="618"/>
      <c r="AN5" s="618"/>
      <c r="AO5" s="619"/>
      <c r="AP5" s="609" t="s">
        <v>216</v>
      </c>
      <c r="AQ5" s="610"/>
      <c r="AR5" s="610"/>
      <c r="AS5" s="610"/>
      <c r="AT5" s="610"/>
      <c r="AU5" s="610"/>
      <c r="AV5" s="610"/>
      <c r="AW5" s="610"/>
      <c r="AX5" s="610"/>
      <c r="AY5" s="610"/>
      <c r="AZ5" s="610"/>
      <c r="BA5" s="610"/>
      <c r="BB5" s="610"/>
      <c r="BC5" s="610"/>
      <c r="BD5" s="610"/>
      <c r="BE5" s="610"/>
      <c r="BF5" s="611"/>
      <c r="BG5" s="623">
        <v>58740620</v>
      </c>
      <c r="BH5" s="624"/>
      <c r="BI5" s="624"/>
      <c r="BJ5" s="624"/>
      <c r="BK5" s="624"/>
      <c r="BL5" s="624"/>
      <c r="BM5" s="624"/>
      <c r="BN5" s="625"/>
      <c r="BO5" s="626">
        <v>89</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1136051</v>
      </c>
      <c r="S6" s="624"/>
      <c r="T6" s="624"/>
      <c r="U6" s="624"/>
      <c r="V6" s="624"/>
      <c r="W6" s="624"/>
      <c r="X6" s="624"/>
      <c r="Y6" s="625"/>
      <c r="Z6" s="626">
        <v>0.6</v>
      </c>
      <c r="AA6" s="626"/>
      <c r="AB6" s="626"/>
      <c r="AC6" s="626"/>
      <c r="AD6" s="627">
        <v>1136051</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58740620</v>
      </c>
      <c r="BH6" s="624"/>
      <c r="BI6" s="624"/>
      <c r="BJ6" s="624"/>
      <c r="BK6" s="624"/>
      <c r="BL6" s="624"/>
      <c r="BM6" s="624"/>
      <c r="BN6" s="625"/>
      <c r="BO6" s="626">
        <v>89</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755088</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755028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29000</v>
      </c>
      <c r="S7" s="624"/>
      <c r="T7" s="624"/>
      <c r="U7" s="624"/>
      <c r="V7" s="624"/>
      <c r="W7" s="624"/>
      <c r="X7" s="624"/>
      <c r="Y7" s="625"/>
      <c r="Z7" s="626">
        <v>0</v>
      </c>
      <c r="AA7" s="626"/>
      <c r="AB7" s="626"/>
      <c r="AC7" s="626"/>
      <c r="AD7" s="627">
        <v>29000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28443246</v>
      </c>
      <c r="BH7" s="624"/>
      <c r="BI7" s="624"/>
      <c r="BJ7" s="624"/>
      <c r="BK7" s="624"/>
      <c r="BL7" s="624"/>
      <c r="BM7" s="624"/>
      <c r="BN7" s="625"/>
      <c r="BO7" s="626">
        <v>43.1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15721943</v>
      </c>
      <c r="CS7" s="624"/>
      <c r="CT7" s="624"/>
      <c r="CU7" s="624"/>
      <c r="CV7" s="624"/>
      <c r="CW7" s="624"/>
      <c r="CX7" s="624"/>
      <c r="CY7" s="625"/>
      <c r="CZ7" s="626">
        <v>8.1</v>
      </c>
      <c r="DA7" s="626"/>
      <c r="DB7" s="626"/>
      <c r="DC7" s="626"/>
      <c r="DD7" s="632">
        <v>650505</v>
      </c>
      <c r="DE7" s="624"/>
      <c r="DF7" s="624"/>
      <c r="DG7" s="624"/>
      <c r="DH7" s="624"/>
      <c r="DI7" s="624"/>
      <c r="DJ7" s="624"/>
      <c r="DK7" s="624"/>
      <c r="DL7" s="624"/>
      <c r="DM7" s="624"/>
      <c r="DN7" s="624"/>
      <c r="DO7" s="624"/>
      <c r="DP7" s="625"/>
      <c r="DQ7" s="632">
        <v>12437295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617400</v>
      </c>
      <c r="S8" s="624"/>
      <c r="T8" s="624"/>
      <c r="U8" s="624"/>
      <c r="V8" s="624"/>
      <c r="W8" s="624"/>
      <c r="X8" s="624"/>
      <c r="Y8" s="625"/>
      <c r="Z8" s="626">
        <v>0.3</v>
      </c>
      <c r="AA8" s="626"/>
      <c r="AB8" s="626"/>
      <c r="AC8" s="626"/>
      <c r="AD8" s="627">
        <v>617400</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623385</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77901051</v>
      </c>
      <c r="CS8" s="624"/>
      <c r="CT8" s="624"/>
      <c r="CU8" s="624"/>
      <c r="CV8" s="624"/>
      <c r="CW8" s="624"/>
      <c r="CX8" s="624"/>
      <c r="CY8" s="625"/>
      <c r="CZ8" s="626">
        <v>40.299999999999997</v>
      </c>
      <c r="DA8" s="626"/>
      <c r="DB8" s="626"/>
      <c r="DC8" s="626"/>
      <c r="DD8" s="632">
        <v>970769</v>
      </c>
      <c r="DE8" s="624"/>
      <c r="DF8" s="624"/>
      <c r="DG8" s="624"/>
      <c r="DH8" s="624"/>
      <c r="DI8" s="624"/>
      <c r="DJ8" s="624"/>
      <c r="DK8" s="624"/>
      <c r="DL8" s="624"/>
      <c r="DM8" s="624"/>
      <c r="DN8" s="624"/>
      <c r="DO8" s="624"/>
      <c r="DP8" s="625"/>
      <c r="DQ8" s="632">
        <v>40013091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792683</v>
      </c>
      <c r="S9" s="624"/>
      <c r="T9" s="624"/>
      <c r="U9" s="624"/>
      <c r="V9" s="624"/>
      <c r="W9" s="624"/>
      <c r="X9" s="624"/>
      <c r="Y9" s="625"/>
      <c r="Z9" s="626">
        <v>0.4</v>
      </c>
      <c r="AA9" s="626"/>
      <c r="AB9" s="626"/>
      <c r="AC9" s="626"/>
      <c r="AD9" s="627">
        <v>792683</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23629342</v>
      </c>
      <c r="BH9" s="624"/>
      <c r="BI9" s="624"/>
      <c r="BJ9" s="624"/>
      <c r="BK9" s="624"/>
      <c r="BL9" s="624"/>
      <c r="BM9" s="624"/>
      <c r="BN9" s="625"/>
      <c r="BO9" s="626">
        <v>35.799999999999997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15631017</v>
      </c>
      <c r="CS9" s="624"/>
      <c r="CT9" s="624"/>
      <c r="CU9" s="624"/>
      <c r="CV9" s="624"/>
      <c r="CW9" s="624"/>
      <c r="CX9" s="624"/>
      <c r="CY9" s="625"/>
      <c r="CZ9" s="626">
        <v>8.1</v>
      </c>
      <c r="DA9" s="626"/>
      <c r="DB9" s="626"/>
      <c r="DC9" s="626"/>
      <c r="DD9" s="632">
        <v>808201</v>
      </c>
      <c r="DE9" s="624"/>
      <c r="DF9" s="624"/>
      <c r="DG9" s="624"/>
      <c r="DH9" s="624"/>
      <c r="DI9" s="624"/>
      <c r="DJ9" s="624"/>
      <c r="DK9" s="624"/>
      <c r="DL9" s="624"/>
      <c r="DM9" s="624"/>
      <c r="DN9" s="624"/>
      <c r="DO9" s="624"/>
      <c r="DP9" s="625"/>
      <c r="DQ9" s="632">
        <v>13515053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1379025</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169893</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133724</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10777052</v>
      </c>
      <c r="S11" s="624"/>
      <c r="T11" s="624"/>
      <c r="U11" s="624"/>
      <c r="V11" s="624"/>
      <c r="W11" s="624"/>
      <c r="X11" s="624"/>
      <c r="Y11" s="625"/>
      <c r="Z11" s="628">
        <v>5.4</v>
      </c>
      <c r="AA11" s="629"/>
      <c r="AB11" s="629"/>
      <c r="AC11" s="635"/>
      <c r="AD11" s="632">
        <v>10777052</v>
      </c>
      <c r="AE11" s="624"/>
      <c r="AF11" s="624"/>
      <c r="AG11" s="624"/>
      <c r="AH11" s="624"/>
      <c r="AI11" s="624"/>
      <c r="AJ11" s="624"/>
      <c r="AK11" s="625"/>
      <c r="AL11" s="628">
        <v>11.5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2811494</v>
      </c>
      <c r="BH11" s="624"/>
      <c r="BI11" s="624"/>
      <c r="BJ11" s="624"/>
      <c r="BK11" s="624"/>
      <c r="BL11" s="624"/>
      <c r="BM11" s="624"/>
      <c r="BN11" s="625"/>
      <c r="BO11" s="626">
        <v>4.3</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1368991</v>
      </c>
      <c r="CS11" s="624"/>
      <c r="CT11" s="624"/>
      <c r="CU11" s="624"/>
      <c r="CV11" s="624"/>
      <c r="CW11" s="624"/>
      <c r="CX11" s="624"/>
      <c r="CY11" s="625"/>
      <c r="CZ11" s="626">
        <v>0.7</v>
      </c>
      <c r="DA11" s="626"/>
      <c r="DB11" s="626"/>
      <c r="DC11" s="626"/>
      <c r="DD11" s="632">
        <v>533113</v>
      </c>
      <c r="DE11" s="624"/>
      <c r="DF11" s="624"/>
      <c r="DG11" s="624"/>
      <c r="DH11" s="624"/>
      <c r="DI11" s="624"/>
      <c r="DJ11" s="624"/>
      <c r="DK11" s="624"/>
      <c r="DL11" s="624"/>
      <c r="DM11" s="624"/>
      <c r="DN11" s="624"/>
      <c r="DO11" s="624"/>
      <c r="DP11" s="625"/>
      <c r="DQ11" s="632">
        <v>1017806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21992</v>
      </c>
      <c r="S12" s="624"/>
      <c r="T12" s="624"/>
      <c r="U12" s="624"/>
      <c r="V12" s="624"/>
      <c r="W12" s="624"/>
      <c r="X12" s="624"/>
      <c r="Y12" s="625"/>
      <c r="Z12" s="626">
        <v>0</v>
      </c>
      <c r="AA12" s="626"/>
      <c r="AB12" s="626"/>
      <c r="AC12" s="626"/>
      <c r="AD12" s="627">
        <v>21992</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26584710</v>
      </c>
      <c r="BH12" s="624"/>
      <c r="BI12" s="624"/>
      <c r="BJ12" s="624"/>
      <c r="BK12" s="624"/>
      <c r="BL12" s="624"/>
      <c r="BM12" s="624"/>
      <c r="BN12" s="625"/>
      <c r="BO12" s="626">
        <v>40.299999999999997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20581788</v>
      </c>
      <c r="CS12" s="624"/>
      <c r="CT12" s="624"/>
      <c r="CU12" s="624"/>
      <c r="CV12" s="624"/>
      <c r="CW12" s="624"/>
      <c r="CX12" s="624"/>
      <c r="CY12" s="625"/>
      <c r="CZ12" s="626">
        <v>10.7</v>
      </c>
      <c r="DA12" s="626"/>
      <c r="DB12" s="626"/>
      <c r="DC12" s="626"/>
      <c r="DD12" s="632">
        <v>1720307</v>
      </c>
      <c r="DE12" s="624"/>
      <c r="DF12" s="624"/>
      <c r="DG12" s="624"/>
      <c r="DH12" s="624"/>
      <c r="DI12" s="624"/>
      <c r="DJ12" s="624"/>
      <c r="DK12" s="624"/>
      <c r="DL12" s="624"/>
      <c r="DM12" s="624"/>
      <c r="DN12" s="624"/>
      <c r="DO12" s="624"/>
      <c r="DP12" s="625"/>
      <c r="DQ12" s="632">
        <v>2231612</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10337</v>
      </c>
      <c r="S13" s="624"/>
      <c r="T13" s="624"/>
      <c r="U13" s="624"/>
      <c r="V13" s="624"/>
      <c r="W13" s="624"/>
      <c r="X13" s="624"/>
      <c r="Y13" s="625"/>
      <c r="Z13" s="626">
        <v>0</v>
      </c>
      <c r="AA13" s="626"/>
      <c r="AB13" s="626"/>
      <c r="AC13" s="626"/>
      <c r="AD13" s="627">
        <v>10337</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26538973</v>
      </c>
      <c r="BH13" s="624"/>
      <c r="BI13" s="624"/>
      <c r="BJ13" s="624"/>
      <c r="BK13" s="624"/>
      <c r="BL13" s="624"/>
      <c r="BM13" s="624"/>
      <c r="BN13" s="625"/>
      <c r="BO13" s="626">
        <v>40.200000000000003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17485281</v>
      </c>
      <c r="CS13" s="624"/>
      <c r="CT13" s="624"/>
      <c r="CU13" s="624"/>
      <c r="CV13" s="624"/>
      <c r="CW13" s="624"/>
      <c r="CX13" s="624"/>
      <c r="CY13" s="625"/>
      <c r="CZ13" s="626">
        <v>9.1</v>
      </c>
      <c r="DA13" s="626"/>
      <c r="DB13" s="626"/>
      <c r="DC13" s="626"/>
      <c r="DD13" s="632">
        <v>10998102</v>
      </c>
      <c r="DE13" s="624"/>
      <c r="DF13" s="624"/>
      <c r="DG13" s="624"/>
      <c r="DH13" s="624"/>
      <c r="DI13" s="624"/>
      <c r="DJ13" s="624"/>
      <c r="DK13" s="624"/>
      <c r="DL13" s="624"/>
      <c r="DM13" s="624"/>
      <c r="DN13" s="624"/>
      <c r="DO13" s="624"/>
      <c r="DP13" s="625"/>
      <c r="DQ13" s="632">
        <v>8022394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1111163</v>
      </c>
      <c r="BH14" s="624"/>
      <c r="BI14" s="624"/>
      <c r="BJ14" s="624"/>
      <c r="BK14" s="624"/>
      <c r="BL14" s="624"/>
      <c r="BM14" s="624"/>
      <c r="BN14" s="625"/>
      <c r="BO14" s="626">
        <v>1.7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9284602</v>
      </c>
      <c r="CS14" s="624"/>
      <c r="CT14" s="624"/>
      <c r="CU14" s="624"/>
      <c r="CV14" s="624"/>
      <c r="CW14" s="624"/>
      <c r="CX14" s="624"/>
      <c r="CY14" s="625"/>
      <c r="CZ14" s="626">
        <v>4.8</v>
      </c>
      <c r="DA14" s="626"/>
      <c r="DB14" s="626"/>
      <c r="DC14" s="626"/>
      <c r="DD14" s="632">
        <v>2494205</v>
      </c>
      <c r="DE14" s="624"/>
      <c r="DF14" s="624"/>
      <c r="DG14" s="624"/>
      <c r="DH14" s="624"/>
      <c r="DI14" s="624"/>
      <c r="DJ14" s="624"/>
      <c r="DK14" s="624"/>
      <c r="DL14" s="624"/>
      <c r="DM14" s="624"/>
      <c r="DN14" s="624"/>
      <c r="DO14" s="624"/>
      <c r="DP14" s="625"/>
      <c r="DQ14" s="632">
        <v>4804085</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175620</v>
      </c>
      <c r="S15" s="624"/>
      <c r="T15" s="624"/>
      <c r="U15" s="624"/>
      <c r="V15" s="624"/>
      <c r="W15" s="624"/>
      <c r="X15" s="624"/>
      <c r="Y15" s="625"/>
      <c r="Z15" s="626">
        <v>0.1</v>
      </c>
      <c r="AA15" s="626"/>
      <c r="AB15" s="626"/>
      <c r="AC15" s="626"/>
      <c r="AD15" s="627">
        <v>175620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2601501</v>
      </c>
      <c r="BH15" s="624"/>
      <c r="BI15" s="624"/>
      <c r="BJ15" s="624"/>
      <c r="BK15" s="624"/>
      <c r="BL15" s="624"/>
      <c r="BM15" s="624"/>
      <c r="BN15" s="625"/>
      <c r="BO15" s="626">
        <v>3.9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21453517</v>
      </c>
      <c r="CS15" s="624"/>
      <c r="CT15" s="624"/>
      <c r="CU15" s="624"/>
      <c r="CV15" s="624"/>
      <c r="CW15" s="624"/>
      <c r="CX15" s="624"/>
      <c r="CY15" s="625"/>
      <c r="CZ15" s="626">
        <v>11.1</v>
      </c>
      <c r="DA15" s="626"/>
      <c r="DB15" s="626"/>
      <c r="DC15" s="626"/>
      <c r="DD15" s="632">
        <v>3812044</v>
      </c>
      <c r="DE15" s="624"/>
      <c r="DF15" s="624"/>
      <c r="DG15" s="624"/>
      <c r="DH15" s="624"/>
      <c r="DI15" s="624"/>
      <c r="DJ15" s="624"/>
      <c r="DK15" s="624"/>
      <c r="DL15" s="624"/>
      <c r="DM15" s="624"/>
      <c r="DN15" s="624"/>
      <c r="DO15" s="624"/>
      <c r="DP15" s="625"/>
      <c r="DQ15" s="632">
        <v>14931458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1048807</v>
      </c>
      <c r="S16" s="624"/>
      <c r="T16" s="624"/>
      <c r="U16" s="624"/>
      <c r="V16" s="624"/>
      <c r="W16" s="624"/>
      <c r="X16" s="624"/>
      <c r="Y16" s="625"/>
      <c r="Z16" s="626">
        <v>0.5</v>
      </c>
      <c r="AA16" s="626"/>
      <c r="AB16" s="626"/>
      <c r="AC16" s="626"/>
      <c r="AD16" s="627">
        <v>1048807</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2246558</v>
      </c>
      <c r="S17" s="624"/>
      <c r="T17" s="624"/>
      <c r="U17" s="624"/>
      <c r="V17" s="624"/>
      <c r="W17" s="624"/>
      <c r="X17" s="624"/>
      <c r="Y17" s="625"/>
      <c r="Z17" s="626">
        <v>1.1000000000000001</v>
      </c>
      <c r="AA17" s="626"/>
      <c r="AB17" s="626"/>
      <c r="AC17" s="626"/>
      <c r="AD17" s="627">
        <v>2246558</v>
      </c>
      <c r="AE17" s="627"/>
      <c r="AF17" s="627"/>
      <c r="AG17" s="627"/>
      <c r="AH17" s="627"/>
      <c r="AI17" s="627"/>
      <c r="AJ17" s="627"/>
      <c r="AK17" s="627"/>
      <c r="AL17" s="628">
        <v>2.4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12756679</v>
      </c>
      <c r="CS17" s="624"/>
      <c r="CT17" s="624"/>
      <c r="CU17" s="624"/>
      <c r="CV17" s="624"/>
      <c r="CW17" s="624"/>
      <c r="CX17" s="624"/>
      <c r="CY17" s="625"/>
      <c r="CZ17" s="626">
        <v>6.6</v>
      </c>
      <c r="DA17" s="626"/>
      <c r="DB17" s="626"/>
      <c r="DC17" s="626"/>
      <c r="DD17" s="632" t="s">
        <v>122</v>
      </c>
      <c r="DE17" s="624"/>
      <c r="DF17" s="624"/>
      <c r="DG17" s="624"/>
      <c r="DH17" s="624"/>
      <c r="DI17" s="624"/>
      <c r="DJ17" s="624"/>
      <c r="DK17" s="624"/>
      <c r="DL17" s="624"/>
      <c r="DM17" s="624"/>
      <c r="DN17" s="624"/>
      <c r="DO17" s="624"/>
      <c r="DP17" s="625"/>
      <c r="DQ17" s="632">
        <v>12707148</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434371</v>
      </c>
      <c r="S18" s="624"/>
      <c r="T18" s="624"/>
      <c r="U18" s="624"/>
      <c r="V18" s="624"/>
      <c r="W18" s="624"/>
      <c r="X18" s="624"/>
      <c r="Y18" s="625"/>
      <c r="Z18" s="626">
        <v>0.2</v>
      </c>
      <c r="AA18" s="626"/>
      <c r="AB18" s="626"/>
      <c r="AC18" s="626"/>
      <c r="AD18" s="627">
        <v>434371</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1786138</v>
      </c>
      <c r="S19" s="624"/>
      <c r="T19" s="624"/>
      <c r="U19" s="624"/>
      <c r="V19" s="624"/>
      <c r="W19" s="624"/>
      <c r="X19" s="624"/>
      <c r="Y19" s="625"/>
      <c r="Z19" s="626">
        <v>0.9</v>
      </c>
      <c r="AA19" s="626"/>
      <c r="AB19" s="626"/>
      <c r="AC19" s="626"/>
      <c r="AD19" s="627">
        <v>1786138</v>
      </c>
      <c r="AE19" s="627"/>
      <c r="AF19" s="627"/>
      <c r="AG19" s="627"/>
      <c r="AH19" s="627"/>
      <c r="AI19" s="627"/>
      <c r="AJ19" s="627"/>
      <c r="AK19" s="627"/>
      <c r="AL19" s="628">
        <v>1.9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7295393</v>
      </c>
      <c r="BH19" s="624"/>
      <c r="BI19" s="624"/>
      <c r="BJ19" s="624"/>
      <c r="BK19" s="624"/>
      <c r="BL19" s="624"/>
      <c r="BM19" s="624"/>
      <c r="BN19" s="625"/>
      <c r="BO19" s="626">
        <v>11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26049</v>
      </c>
      <c r="S20" s="624"/>
      <c r="T20" s="624"/>
      <c r="U20" s="624"/>
      <c r="V20" s="624"/>
      <c r="W20" s="624"/>
      <c r="X20" s="624"/>
      <c r="Y20" s="625"/>
      <c r="Z20" s="626">
        <v>0</v>
      </c>
      <c r="AA20" s="626"/>
      <c r="AB20" s="626"/>
      <c r="AC20" s="626"/>
      <c r="AD20" s="627">
        <v>26049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7295393</v>
      </c>
      <c r="BH20" s="624"/>
      <c r="BI20" s="624"/>
      <c r="BJ20" s="624"/>
      <c r="BK20" s="624"/>
      <c r="BL20" s="624"/>
      <c r="BM20" s="624"/>
      <c r="BN20" s="625"/>
      <c r="BO20" s="626">
        <v>11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193109850</v>
      </c>
      <c r="CS20" s="624"/>
      <c r="CT20" s="624"/>
      <c r="CU20" s="624"/>
      <c r="CV20" s="624"/>
      <c r="CW20" s="624"/>
      <c r="CX20" s="624"/>
      <c r="CY20" s="625"/>
      <c r="CZ20" s="626">
        <v>100</v>
      </c>
      <c r="DA20" s="626"/>
      <c r="DB20" s="626"/>
      <c r="DC20" s="626"/>
      <c r="DD20" s="632">
        <v>21987246</v>
      </c>
      <c r="DE20" s="624"/>
      <c r="DF20" s="624"/>
      <c r="DG20" s="624"/>
      <c r="DH20" s="624"/>
      <c r="DI20" s="624"/>
      <c r="DJ20" s="624"/>
      <c r="DK20" s="624"/>
      <c r="DL20" s="624"/>
      <c r="DM20" s="624"/>
      <c r="DN20" s="624"/>
      <c r="DO20" s="624"/>
      <c r="DP20" s="625"/>
      <c r="DQ20" s="632">
        <v>110568694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16846219</v>
      </c>
      <c r="S21" s="624"/>
      <c r="T21" s="624"/>
      <c r="U21" s="624"/>
      <c r="V21" s="624"/>
      <c r="W21" s="624"/>
      <c r="X21" s="624"/>
      <c r="Y21" s="625"/>
      <c r="Z21" s="626">
        <v>8.4</v>
      </c>
      <c r="AA21" s="626"/>
      <c r="AB21" s="626"/>
      <c r="AC21" s="626"/>
      <c r="AD21" s="627">
        <v>15911961</v>
      </c>
      <c r="AE21" s="627"/>
      <c r="AF21" s="627"/>
      <c r="AG21" s="627"/>
      <c r="AH21" s="627"/>
      <c r="AI21" s="627"/>
      <c r="AJ21" s="627"/>
      <c r="AK21" s="627"/>
      <c r="AL21" s="628">
        <v>17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39163</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15911961</v>
      </c>
      <c r="S22" s="624"/>
      <c r="T22" s="624"/>
      <c r="U22" s="624"/>
      <c r="V22" s="624"/>
      <c r="W22" s="624"/>
      <c r="X22" s="624"/>
      <c r="Y22" s="625"/>
      <c r="Z22" s="626">
        <v>8</v>
      </c>
      <c r="AA22" s="626"/>
      <c r="AB22" s="626"/>
      <c r="AC22" s="626"/>
      <c r="AD22" s="627">
        <v>15911961</v>
      </c>
      <c r="AE22" s="627"/>
      <c r="AF22" s="627"/>
      <c r="AG22" s="627"/>
      <c r="AH22" s="627"/>
      <c r="AI22" s="627"/>
      <c r="AJ22" s="627"/>
      <c r="AK22" s="627"/>
      <c r="AL22" s="628">
        <v>17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1604265</v>
      </c>
      <c r="BH22" s="624"/>
      <c r="BI22" s="624"/>
      <c r="BJ22" s="624"/>
      <c r="BK22" s="624"/>
      <c r="BL22" s="624"/>
      <c r="BM22" s="624"/>
      <c r="BN22" s="625"/>
      <c r="BO22" s="626">
        <v>2.4</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934258</v>
      </c>
      <c r="S23" s="624"/>
      <c r="T23" s="624"/>
      <c r="U23" s="624"/>
      <c r="V23" s="624"/>
      <c r="W23" s="624"/>
      <c r="X23" s="624"/>
      <c r="Y23" s="625"/>
      <c r="Z23" s="626">
        <v>0.5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5651965</v>
      </c>
      <c r="BH23" s="624"/>
      <c r="BI23" s="624"/>
      <c r="BJ23" s="624"/>
      <c r="BK23" s="624"/>
      <c r="BL23" s="624"/>
      <c r="BM23" s="624"/>
      <c r="BN23" s="625"/>
      <c r="BO23" s="626">
        <v>8.6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97633428</v>
      </c>
      <c r="CS24" s="613"/>
      <c r="CT24" s="613"/>
      <c r="CU24" s="613"/>
      <c r="CV24" s="613"/>
      <c r="CW24" s="613"/>
      <c r="CX24" s="613"/>
      <c r="CY24" s="614"/>
      <c r="CZ24" s="617">
        <v>50.6</v>
      </c>
      <c r="DA24" s="618"/>
      <c r="DB24" s="618"/>
      <c r="DC24" s="634"/>
      <c r="DD24" s="655">
        <v>60037945</v>
      </c>
      <c r="DE24" s="613"/>
      <c r="DF24" s="613"/>
      <c r="DG24" s="613"/>
      <c r="DH24" s="613"/>
      <c r="DI24" s="613"/>
      <c r="DJ24" s="613"/>
      <c r="DK24" s="614"/>
      <c r="DL24" s="655">
        <v>53426234</v>
      </c>
      <c r="DM24" s="613"/>
      <c r="DN24" s="613"/>
      <c r="DO24" s="613"/>
      <c r="DP24" s="613"/>
      <c r="DQ24" s="613"/>
      <c r="DR24" s="613"/>
      <c r="DS24" s="613"/>
      <c r="DT24" s="613"/>
      <c r="DU24" s="613"/>
      <c r="DV24" s="614"/>
      <c r="DW24" s="617">
        <v>56.3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99737732</v>
      </c>
      <c r="S25" s="624"/>
      <c r="T25" s="624"/>
      <c r="U25" s="624"/>
      <c r="V25" s="624"/>
      <c r="W25" s="624"/>
      <c r="X25" s="624"/>
      <c r="Y25" s="625"/>
      <c r="Z25" s="626">
        <v>49.9</v>
      </c>
      <c r="AA25" s="626"/>
      <c r="AB25" s="626"/>
      <c r="AC25" s="626"/>
      <c r="AD25" s="627">
        <v>93151509</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31220940</v>
      </c>
      <c r="CS25" s="644"/>
      <c r="CT25" s="644"/>
      <c r="CU25" s="644"/>
      <c r="CV25" s="644"/>
      <c r="CW25" s="644"/>
      <c r="CX25" s="644"/>
      <c r="CY25" s="645"/>
      <c r="CZ25" s="628">
        <v>16.2</v>
      </c>
      <c r="DA25" s="656"/>
      <c r="DB25" s="656"/>
      <c r="DC25" s="658"/>
      <c r="DD25" s="632">
        <v>27065083</v>
      </c>
      <c r="DE25" s="644"/>
      <c r="DF25" s="644"/>
      <c r="DG25" s="644"/>
      <c r="DH25" s="644"/>
      <c r="DI25" s="644"/>
      <c r="DJ25" s="644"/>
      <c r="DK25" s="645"/>
      <c r="DL25" s="632">
        <v>25941612</v>
      </c>
      <c r="DM25" s="644"/>
      <c r="DN25" s="644"/>
      <c r="DO25" s="644"/>
      <c r="DP25" s="644"/>
      <c r="DQ25" s="644"/>
      <c r="DR25" s="644"/>
      <c r="DS25" s="644"/>
      <c r="DT25" s="644"/>
      <c r="DU25" s="644"/>
      <c r="DV25" s="645"/>
      <c r="DW25" s="628">
        <v>27.3</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42594</v>
      </c>
      <c r="S26" s="624"/>
      <c r="T26" s="624"/>
      <c r="U26" s="624"/>
      <c r="V26" s="624"/>
      <c r="W26" s="624"/>
      <c r="X26" s="624"/>
      <c r="Y26" s="625"/>
      <c r="Z26" s="626">
        <v>0</v>
      </c>
      <c r="AA26" s="626"/>
      <c r="AB26" s="626"/>
      <c r="AC26" s="626"/>
      <c r="AD26" s="627">
        <v>42594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19207695</v>
      </c>
      <c r="CS26" s="624"/>
      <c r="CT26" s="624"/>
      <c r="CU26" s="624"/>
      <c r="CV26" s="624"/>
      <c r="CW26" s="624"/>
      <c r="CX26" s="624"/>
      <c r="CY26" s="625"/>
      <c r="CZ26" s="628">
        <v>9.9</v>
      </c>
      <c r="DA26" s="656"/>
      <c r="DB26" s="656"/>
      <c r="DC26" s="658"/>
      <c r="DD26" s="632">
        <v>16327333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2825945</v>
      </c>
      <c r="S27" s="624"/>
      <c r="T27" s="624"/>
      <c r="U27" s="624"/>
      <c r="V27" s="624"/>
      <c r="W27" s="624"/>
      <c r="X27" s="624"/>
      <c r="Y27" s="625"/>
      <c r="Z27" s="626">
        <v>1.4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66036013</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53655809</v>
      </c>
      <c r="CS27" s="644"/>
      <c r="CT27" s="644"/>
      <c r="CU27" s="644"/>
      <c r="CV27" s="644"/>
      <c r="CW27" s="644"/>
      <c r="CX27" s="644"/>
      <c r="CY27" s="645"/>
      <c r="CZ27" s="628">
        <v>27.8</v>
      </c>
      <c r="DA27" s="656"/>
      <c r="DB27" s="656"/>
      <c r="DC27" s="658"/>
      <c r="DD27" s="632">
        <v>20265714</v>
      </c>
      <c r="DE27" s="644"/>
      <c r="DF27" s="644"/>
      <c r="DG27" s="644"/>
      <c r="DH27" s="644"/>
      <c r="DI27" s="644"/>
      <c r="DJ27" s="644"/>
      <c r="DK27" s="645"/>
      <c r="DL27" s="632">
        <v>14777474</v>
      </c>
      <c r="DM27" s="644"/>
      <c r="DN27" s="644"/>
      <c r="DO27" s="644"/>
      <c r="DP27" s="644"/>
      <c r="DQ27" s="644"/>
      <c r="DR27" s="644"/>
      <c r="DS27" s="644"/>
      <c r="DT27" s="644"/>
      <c r="DU27" s="644"/>
      <c r="DV27" s="645"/>
      <c r="DW27" s="628">
        <v>15.6</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2578341</v>
      </c>
      <c r="S28" s="624"/>
      <c r="T28" s="624"/>
      <c r="U28" s="624"/>
      <c r="V28" s="624"/>
      <c r="W28" s="624"/>
      <c r="X28" s="624"/>
      <c r="Y28" s="625"/>
      <c r="Z28" s="626">
        <v>1.3</v>
      </c>
      <c r="AA28" s="626"/>
      <c r="AB28" s="626"/>
      <c r="AC28" s="626"/>
      <c r="AD28" s="627">
        <v>459704</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12756679</v>
      </c>
      <c r="CS28" s="624"/>
      <c r="CT28" s="624"/>
      <c r="CU28" s="624"/>
      <c r="CV28" s="624"/>
      <c r="CW28" s="624"/>
      <c r="CX28" s="624"/>
      <c r="CY28" s="625"/>
      <c r="CZ28" s="628">
        <v>6.6</v>
      </c>
      <c r="DA28" s="656"/>
      <c r="DB28" s="656"/>
      <c r="DC28" s="658"/>
      <c r="DD28" s="632">
        <v>12707148</v>
      </c>
      <c r="DE28" s="624"/>
      <c r="DF28" s="624"/>
      <c r="DG28" s="624"/>
      <c r="DH28" s="624"/>
      <c r="DI28" s="624"/>
      <c r="DJ28" s="624"/>
      <c r="DK28" s="625"/>
      <c r="DL28" s="632">
        <v>12707148</v>
      </c>
      <c r="DM28" s="624"/>
      <c r="DN28" s="624"/>
      <c r="DO28" s="624"/>
      <c r="DP28" s="624"/>
      <c r="DQ28" s="624"/>
      <c r="DR28" s="624"/>
      <c r="DS28" s="624"/>
      <c r="DT28" s="624"/>
      <c r="DU28" s="624"/>
      <c r="DV28" s="625"/>
      <c r="DW28" s="628">
        <v>13.4</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583910</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12751223</v>
      </c>
      <c r="CS29" s="644"/>
      <c r="CT29" s="644"/>
      <c r="CU29" s="644"/>
      <c r="CV29" s="644"/>
      <c r="CW29" s="644"/>
      <c r="CX29" s="644"/>
      <c r="CY29" s="645"/>
      <c r="CZ29" s="628">
        <v>6.6</v>
      </c>
      <c r="DA29" s="656"/>
      <c r="DB29" s="656"/>
      <c r="DC29" s="658"/>
      <c r="DD29" s="632">
        <v>12701692</v>
      </c>
      <c r="DE29" s="644"/>
      <c r="DF29" s="644"/>
      <c r="DG29" s="644"/>
      <c r="DH29" s="644"/>
      <c r="DI29" s="644"/>
      <c r="DJ29" s="644"/>
      <c r="DK29" s="645"/>
      <c r="DL29" s="632">
        <v>12701692</v>
      </c>
      <c r="DM29" s="644"/>
      <c r="DN29" s="644"/>
      <c r="DO29" s="644"/>
      <c r="DP29" s="644"/>
      <c r="DQ29" s="644"/>
      <c r="DR29" s="644"/>
      <c r="DS29" s="644"/>
      <c r="DT29" s="644"/>
      <c r="DU29" s="644"/>
      <c r="DV29" s="645"/>
      <c r="DW29" s="628">
        <v>13.4</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36938293</v>
      </c>
      <c r="S30" s="624"/>
      <c r="T30" s="624"/>
      <c r="U30" s="624"/>
      <c r="V30" s="624"/>
      <c r="W30" s="624"/>
      <c r="X30" s="624"/>
      <c r="Y30" s="625"/>
      <c r="Z30" s="626">
        <v>18.5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12214780</v>
      </c>
      <c r="CS30" s="624"/>
      <c r="CT30" s="624"/>
      <c r="CU30" s="624"/>
      <c r="CV30" s="624"/>
      <c r="CW30" s="624"/>
      <c r="CX30" s="624"/>
      <c r="CY30" s="625"/>
      <c r="CZ30" s="628">
        <v>6.3</v>
      </c>
      <c r="DA30" s="656"/>
      <c r="DB30" s="656"/>
      <c r="DC30" s="658"/>
      <c r="DD30" s="632">
        <v>12169127</v>
      </c>
      <c r="DE30" s="624"/>
      <c r="DF30" s="624"/>
      <c r="DG30" s="624"/>
      <c r="DH30" s="624"/>
      <c r="DI30" s="624"/>
      <c r="DJ30" s="624"/>
      <c r="DK30" s="625"/>
      <c r="DL30" s="632">
        <v>12169127</v>
      </c>
      <c r="DM30" s="624"/>
      <c r="DN30" s="624"/>
      <c r="DO30" s="624"/>
      <c r="DP30" s="624"/>
      <c r="DQ30" s="624"/>
      <c r="DR30" s="624"/>
      <c r="DS30" s="624"/>
      <c r="DT30" s="624"/>
      <c r="DU30" s="624"/>
      <c r="DV30" s="625"/>
      <c r="DW30" s="628">
        <v>12.8</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v>10666</v>
      </c>
      <c r="S31" s="624"/>
      <c r="T31" s="624"/>
      <c r="U31" s="624"/>
      <c r="V31" s="624"/>
      <c r="W31" s="624"/>
      <c r="X31" s="624"/>
      <c r="Y31" s="625"/>
      <c r="Z31" s="626">
        <v>0</v>
      </c>
      <c r="AA31" s="626"/>
      <c r="AB31" s="626"/>
      <c r="AC31" s="626"/>
      <c r="AD31" s="627">
        <v>10666</v>
      </c>
      <c r="AE31" s="627"/>
      <c r="AF31" s="627"/>
      <c r="AG31" s="627"/>
      <c r="AH31" s="627"/>
      <c r="AI31" s="627"/>
      <c r="AJ31" s="627"/>
      <c r="AK31" s="627"/>
      <c r="AL31" s="628">
        <v>0</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99.2</v>
      </c>
      <c r="BH31" s="667"/>
      <c r="BI31" s="667"/>
      <c r="BJ31" s="667"/>
      <c r="BK31" s="667"/>
      <c r="BL31" s="667"/>
      <c r="BM31" s="618">
        <v>96.4</v>
      </c>
      <c r="BN31" s="667"/>
      <c r="BO31" s="667"/>
      <c r="BP31" s="667"/>
      <c r="BQ31" s="668"/>
      <c r="BR31" s="670">
        <v>99.1</v>
      </c>
      <c r="BS31" s="667"/>
      <c r="BT31" s="667"/>
      <c r="BU31" s="667"/>
      <c r="BV31" s="667"/>
      <c r="BW31" s="667"/>
      <c r="BX31" s="618">
        <v>96.3</v>
      </c>
      <c r="BY31" s="667"/>
      <c r="BZ31" s="667"/>
      <c r="CA31" s="667"/>
      <c r="CB31" s="668"/>
      <c r="CD31" s="663"/>
      <c r="CE31" s="664"/>
      <c r="CF31" s="620" t="s">
        <v>300</v>
      </c>
      <c r="CG31" s="621"/>
      <c r="CH31" s="621"/>
      <c r="CI31" s="621"/>
      <c r="CJ31" s="621"/>
      <c r="CK31" s="621"/>
      <c r="CL31" s="621"/>
      <c r="CM31" s="621"/>
      <c r="CN31" s="621"/>
      <c r="CO31" s="621"/>
      <c r="CP31" s="621"/>
      <c r="CQ31" s="622"/>
      <c r="CR31" s="623">
        <v>536443</v>
      </c>
      <c r="CS31" s="644"/>
      <c r="CT31" s="644"/>
      <c r="CU31" s="644"/>
      <c r="CV31" s="644"/>
      <c r="CW31" s="644"/>
      <c r="CX31" s="644"/>
      <c r="CY31" s="645"/>
      <c r="CZ31" s="628">
        <v>0.3</v>
      </c>
      <c r="DA31" s="656"/>
      <c r="DB31" s="656"/>
      <c r="DC31" s="658"/>
      <c r="DD31" s="632">
        <v>532565</v>
      </c>
      <c r="DE31" s="644"/>
      <c r="DF31" s="644"/>
      <c r="DG31" s="644"/>
      <c r="DH31" s="644"/>
      <c r="DI31" s="644"/>
      <c r="DJ31" s="644"/>
      <c r="DK31" s="645"/>
      <c r="DL31" s="632">
        <v>532565</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13281506</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99.1</v>
      </c>
      <c r="BH32" s="644"/>
      <c r="BI32" s="644"/>
      <c r="BJ32" s="644"/>
      <c r="BK32" s="644"/>
      <c r="BL32" s="644"/>
      <c r="BM32" s="629">
        <v>96.1</v>
      </c>
      <c r="BN32" s="644"/>
      <c r="BO32" s="644"/>
      <c r="BP32" s="644"/>
      <c r="BQ32" s="669"/>
      <c r="BR32" s="680">
        <v>98.9</v>
      </c>
      <c r="BS32" s="644"/>
      <c r="BT32" s="644"/>
      <c r="BU32" s="644"/>
      <c r="BV32" s="644"/>
      <c r="BW32" s="644"/>
      <c r="BX32" s="629">
        <v>96</v>
      </c>
      <c r="BY32" s="644"/>
      <c r="BZ32" s="644"/>
      <c r="CA32" s="644"/>
      <c r="CB32" s="669"/>
      <c r="CD32" s="665"/>
      <c r="CE32" s="666"/>
      <c r="CF32" s="620" t="s">
        <v>304</v>
      </c>
      <c r="CG32" s="621"/>
      <c r="CH32" s="621"/>
      <c r="CI32" s="621"/>
      <c r="CJ32" s="621"/>
      <c r="CK32" s="621"/>
      <c r="CL32" s="621"/>
      <c r="CM32" s="621"/>
      <c r="CN32" s="621"/>
      <c r="CO32" s="621"/>
      <c r="CP32" s="621"/>
      <c r="CQ32" s="622"/>
      <c r="CR32" s="623">
        <v>5456</v>
      </c>
      <c r="CS32" s="624"/>
      <c r="CT32" s="624"/>
      <c r="CU32" s="624"/>
      <c r="CV32" s="624"/>
      <c r="CW32" s="624"/>
      <c r="CX32" s="624"/>
      <c r="CY32" s="625"/>
      <c r="CZ32" s="628">
        <v>0</v>
      </c>
      <c r="DA32" s="656"/>
      <c r="DB32" s="656"/>
      <c r="DC32" s="658"/>
      <c r="DD32" s="632">
        <v>5456</v>
      </c>
      <c r="DE32" s="624"/>
      <c r="DF32" s="624"/>
      <c r="DG32" s="624"/>
      <c r="DH32" s="624"/>
      <c r="DI32" s="624"/>
      <c r="DJ32" s="624"/>
      <c r="DK32" s="625"/>
      <c r="DL32" s="632">
        <v>5456</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237104</v>
      </c>
      <c r="S33" s="624"/>
      <c r="T33" s="624"/>
      <c r="U33" s="624"/>
      <c r="V33" s="624"/>
      <c r="W33" s="624"/>
      <c r="X33" s="624"/>
      <c r="Y33" s="625"/>
      <c r="Z33" s="626">
        <v>0.1</v>
      </c>
      <c r="AA33" s="626"/>
      <c r="AB33" s="626"/>
      <c r="AC33" s="626"/>
      <c r="AD33" s="627">
        <v>104993</v>
      </c>
      <c r="AE33" s="627"/>
      <c r="AF33" s="627"/>
      <c r="AG33" s="627"/>
      <c r="AH33" s="627"/>
      <c r="AI33" s="627"/>
      <c r="AJ33" s="627"/>
      <c r="AK33" s="627"/>
      <c r="AL33" s="628">
        <v>0.1</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99.1</v>
      </c>
      <c r="BH33" s="682"/>
      <c r="BI33" s="682"/>
      <c r="BJ33" s="682"/>
      <c r="BK33" s="682"/>
      <c r="BL33" s="682"/>
      <c r="BM33" s="683">
        <v>96.3</v>
      </c>
      <c r="BN33" s="682"/>
      <c r="BO33" s="682"/>
      <c r="BP33" s="682"/>
      <c r="BQ33" s="684"/>
      <c r="BR33" s="681">
        <v>99.1</v>
      </c>
      <c r="BS33" s="682"/>
      <c r="BT33" s="682"/>
      <c r="BU33" s="682"/>
      <c r="BV33" s="682"/>
      <c r="BW33" s="682"/>
      <c r="BX33" s="683">
        <v>96.1</v>
      </c>
      <c r="BY33" s="682"/>
      <c r="BZ33" s="682"/>
      <c r="CA33" s="682"/>
      <c r="CB33" s="684"/>
      <c r="CD33" s="620" t="s">
        <v>307</v>
      </c>
      <c r="CE33" s="621"/>
      <c r="CF33" s="621"/>
      <c r="CG33" s="621"/>
      <c r="CH33" s="621"/>
      <c r="CI33" s="621"/>
      <c r="CJ33" s="621"/>
      <c r="CK33" s="621"/>
      <c r="CL33" s="621"/>
      <c r="CM33" s="621"/>
      <c r="CN33" s="621"/>
      <c r="CO33" s="621"/>
      <c r="CP33" s="621"/>
      <c r="CQ33" s="622"/>
      <c r="CR33" s="623">
        <v>73489176</v>
      </c>
      <c r="CS33" s="644"/>
      <c r="CT33" s="644"/>
      <c r="CU33" s="644"/>
      <c r="CV33" s="644"/>
      <c r="CW33" s="644"/>
      <c r="CX33" s="644"/>
      <c r="CY33" s="645"/>
      <c r="CZ33" s="628">
        <v>38.1</v>
      </c>
      <c r="DA33" s="656"/>
      <c r="DB33" s="656"/>
      <c r="DC33" s="658"/>
      <c r="DD33" s="632">
        <v>45455045</v>
      </c>
      <c r="DE33" s="644"/>
      <c r="DF33" s="644"/>
      <c r="DG33" s="644"/>
      <c r="DH33" s="644"/>
      <c r="DI33" s="644"/>
      <c r="DJ33" s="644"/>
      <c r="DK33" s="645"/>
      <c r="DL33" s="632">
        <v>38313095</v>
      </c>
      <c r="DM33" s="644"/>
      <c r="DN33" s="644"/>
      <c r="DO33" s="644"/>
      <c r="DP33" s="644"/>
      <c r="DQ33" s="644"/>
      <c r="DR33" s="644"/>
      <c r="DS33" s="644"/>
      <c r="DT33" s="644"/>
      <c r="DU33" s="644"/>
      <c r="DV33" s="645"/>
      <c r="DW33" s="628">
        <v>40.4</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484215</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27466499</v>
      </c>
      <c r="CS34" s="624"/>
      <c r="CT34" s="624"/>
      <c r="CU34" s="624"/>
      <c r="CV34" s="624"/>
      <c r="CW34" s="624"/>
      <c r="CX34" s="624"/>
      <c r="CY34" s="625"/>
      <c r="CZ34" s="628">
        <v>14.2</v>
      </c>
      <c r="DA34" s="656"/>
      <c r="DB34" s="656"/>
      <c r="DC34" s="658"/>
      <c r="DD34" s="632">
        <v>20818560</v>
      </c>
      <c r="DE34" s="624"/>
      <c r="DF34" s="624"/>
      <c r="DG34" s="624"/>
      <c r="DH34" s="624"/>
      <c r="DI34" s="624"/>
      <c r="DJ34" s="624"/>
      <c r="DK34" s="625"/>
      <c r="DL34" s="632">
        <v>17613200</v>
      </c>
      <c r="DM34" s="624"/>
      <c r="DN34" s="624"/>
      <c r="DO34" s="624"/>
      <c r="DP34" s="624"/>
      <c r="DQ34" s="624"/>
      <c r="DR34" s="624"/>
      <c r="DS34" s="624"/>
      <c r="DT34" s="624"/>
      <c r="DU34" s="624"/>
      <c r="DV34" s="625"/>
      <c r="DW34" s="628">
        <v>18.600000000000001</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2517455</v>
      </c>
      <c r="S35" s="624"/>
      <c r="T35" s="624"/>
      <c r="U35" s="624"/>
      <c r="V35" s="624"/>
      <c r="W35" s="624"/>
      <c r="X35" s="624"/>
      <c r="Y35" s="625"/>
      <c r="Z35" s="626">
        <v>1.3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1311543</v>
      </c>
      <c r="CS35" s="644"/>
      <c r="CT35" s="644"/>
      <c r="CU35" s="644"/>
      <c r="CV35" s="644"/>
      <c r="CW35" s="644"/>
      <c r="CX35" s="644"/>
      <c r="CY35" s="645"/>
      <c r="CZ35" s="628">
        <v>0.7</v>
      </c>
      <c r="DA35" s="656"/>
      <c r="DB35" s="656"/>
      <c r="DC35" s="658"/>
      <c r="DD35" s="632">
        <v>1199210</v>
      </c>
      <c r="DE35" s="644"/>
      <c r="DF35" s="644"/>
      <c r="DG35" s="644"/>
      <c r="DH35" s="644"/>
      <c r="DI35" s="644"/>
      <c r="DJ35" s="644"/>
      <c r="DK35" s="645"/>
      <c r="DL35" s="632">
        <v>1189550</v>
      </c>
      <c r="DM35" s="644"/>
      <c r="DN35" s="644"/>
      <c r="DO35" s="644"/>
      <c r="DP35" s="644"/>
      <c r="DQ35" s="644"/>
      <c r="DR35" s="644"/>
      <c r="DS35" s="644"/>
      <c r="DT35" s="644"/>
      <c r="DU35" s="644"/>
      <c r="DV35" s="645"/>
      <c r="DW35" s="628">
        <v>1.3</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8154212</v>
      </c>
      <c r="S36" s="624"/>
      <c r="T36" s="624"/>
      <c r="U36" s="624"/>
      <c r="V36" s="624"/>
      <c r="W36" s="624"/>
      <c r="X36" s="624"/>
      <c r="Y36" s="625"/>
      <c r="Z36" s="626">
        <v>4.0999999999999996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20626957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1956930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10072959</v>
      </c>
      <c r="CS36" s="624"/>
      <c r="CT36" s="624"/>
      <c r="CU36" s="624"/>
      <c r="CV36" s="624"/>
      <c r="CW36" s="624"/>
      <c r="CX36" s="624"/>
      <c r="CY36" s="625"/>
      <c r="CZ36" s="628">
        <v>5.2</v>
      </c>
      <c r="DA36" s="656"/>
      <c r="DB36" s="656"/>
      <c r="DC36" s="658"/>
      <c r="DD36" s="632">
        <v>8654769</v>
      </c>
      <c r="DE36" s="624"/>
      <c r="DF36" s="624"/>
      <c r="DG36" s="624"/>
      <c r="DH36" s="624"/>
      <c r="DI36" s="624"/>
      <c r="DJ36" s="624"/>
      <c r="DK36" s="625"/>
      <c r="DL36" s="632">
        <v>6229991</v>
      </c>
      <c r="DM36" s="624"/>
      <c r="DN36" s="624"/>
      <c r="DO36" s="624"/>
      <c r="DP36" s="624"/>
      <c r="DQ36" s="624"/>
      <c r="DR36" s="624"/>
      <c r="DS36" s="624"/>
      <c r="DT36" s="624"/>
      <c r="DU36" s="624"/>
      <c r="DV36" s="625"/>
      <c r="DW36" s="628">
        <v>6.6</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20617189</v>
      </c>
      <c r="S37" s="624"/>
      <c r="T37" s="624"/>
      <c r="U37" s="624"/>
      <c r="V37" s="624"/>
      <c r="W37" s="624"/>
      <c r="X37" s="624"/>
      <c r="Y37" s="625"/>
      <c r="Z37" s="626">
        <v>10.3</v>
      </c>
      <c r="AA37" s="626"/>
      <c r="AB37" s="626"/>
      <c r="AC37" s="626"/>
      <c r="AD37" s="627">
        <v>87708</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2108001</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1433207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284884</v>
      </c>
      <c r="CS37" s="644"/>
      <c r="CT37" s="644"/>
      <c r="CU37" s="644"/>
      <c r="CV37" s="644"/>
      <c r="CW37" s="644"/>
      <c r="CX37" s="644"/>
      <c r="CY37" s="645"/>
      <c r="CZ37" s="628">
        <v>0.1</v>
      </c>
      <c r="DA37" s="656"/>
      <c r="DB37" s="656"/>
      <c r="DC37" s="658"/>
      <c r="DD37" s="632">
        <v>284884</v>
      </c>
      <c r="DE37" s="644"/>
      <c r="DF37" s="644"/>
      <c r="DG37" s="644"/>
      <c r="DH37" s="644"/>
      <c r="DI37" s="644"/>
      <c r="DJ37" s="644"/>
      <c r="DK37" s="645"/>
      <c r="DL37" s="632">
        <v>284884</v>
      </c>
      <c r="DM37" s="644"/>
      <c r="DN37" s="644"/>
      <c r="DO37" s="644"/>
      <c r="DP37" s="644"/>
      <c r="DQ37" s="644"/>
      <c r="DR37" s="644"/>
      <c r="DS37" s="644"/>
      <c r="DT37" s="644"/>
      <c r="DU37" s="644"/>
      <c r="DV37" s="645"/>
      <c r="DW37" s="628">
        <v>0.3</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11944000</v>
      </c>
      <c r="S38" s="624"/>
      <c r="T38" s="624"/>
      <c r="U38" s="624"/>
      <c r="V38" s="624"/>
      <c r="W38" s="624"/>
      <c r="X38" s="624"/>
      <c r="Y38" s="625"/>
      <c r="Z38" s="626">
        <v>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1281938</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48058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16979378</v>
      </c>
      <c r="CS38" s="624"/>
      <c r="CT38" s="624"/>
      <c r="CU38" s="624"/>
      <c r="CV38" s="624"/>
      <c r="CW38" s="624"/>
      <c r="CX38" s="624"/>
      <c r="CY38" s="625"/>
      <c r="CZ38" s="628">
        <v>8.8000000000000007</v>
      </c>
      <c r="DA38" s="656"/>
      <c r="DB38" s="656"/>
      <c r="DC38" s="658"/>
      <c r="DD38" s="632">
        <v>14082505</v>
      </c>
      <c r="DE38" s="624"/>
      <c r="DF38" s="624"/>
      <c r="DG38" s="624"/>
      <c r="DH38" s="624"/>
      <c r="DI38" s="624"/>
      <c r="DJ38" s="624"/>
      <c r="DK38" s="625"/>
      <c r="DL38" s="632">
        <v>13280354</v>
      </c>
      <c r="DM38" s="624"/>
      <c r="DN38" s="624"/>
      <c r="DO38" s="624"/>
      <c r="DP38" s="624"/>
      <c r="DQ38" s="624"/>
      <c r="DR38" s="624"/>
      <c r="DS38" s="624"/>
      <c r="DT38" s="624"/>
      <c r="DU38" s="624"/>
      <c r="DV38" s="625"/>
      <c r="DW38" s="628">
        <v>14</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187117</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69971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1004437</v>
      </c>
      <c r="CS39" s="644"/>
      <c r="CT39" s="644"/>
      <c r="CU39" s="644"/>
      <c r="CV39" s="644"/>
      <c r="CW39" s="644"/>
      <c r="CX39" s="644"/>
      <c r="CY39" s="645"/>
      <c r="CZ39" s="628">
        <v>0.5</v>
      </c>
      <c r="DA39" s="656"/>
      <c r="DB39" s="656"/>
      <c r="DC39" s="658"/>
      <c r="DD39" s="632">
        <v>700001</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1054000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186762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114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16654360</v>
      </c>
      <c r="CS40" s="624"/>
      <c r="CT40" s="624"/>
      <c r="CU40" s="624"/>
      <c r="CV40" s="624"/>
      <c r="CW40" s="624"/>
      <c r="CX40" s="624"/>
      <c r="CY40" s="625"/>
      <c r="CZ40" s="628">
        <v>8.6</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199953162</v>
      </c>
      <c r="S41" s="696"/>
      <c r="T41" s="696"/>
      <c r="U41" s="696"/>
      <c r="V41" s="696"/>
      <c r="W41" s="696"/>
      <c r="X41" s="696"/>
      <c r="Y41" s="700"/>
      <c r="Z41" s="701">
        <v>100</v>
      </c>
      <c r="AA41" s="701"/>
      <c r="AB41" s="701"/>
      <c r="AC41" s="701"/>
      <c r="AD41" s="702">
        <v>93857174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3473741</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13389398</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397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21987246</v>
      </c>
      <c r="CS42" s="644"/>
      <c r="CT42" s="644"/>
      <c r="CU42" s="644"/>
      <c r="CV42" s="644"/>
      <c r="CW42" s="644"/>
      <c r="CX42" s="644"/>
      <c r="CY42" s="645"/>
      <c r="CZ42" s="628">
        <v>11.4</v>
      </c>
      <c r="DA42" s="656"/>
      <c r="DB42" s="656"/>
      <c r="DC42" s="658"/>
      <c r="DD42" s="632">
        <v>5075704</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1401075</v>
      </c>
      <c r="CS43" s="644"/>
      <c r="CT43" s="644"/>
      <c r="CU43" s="644"/>
      <c r="CV43" s="644"/>
      <c r="CW43" s="644"/>
      <c r="CX43" s="644"/>
      <c r="CY43" s="645"/>
      <c r="CZ43" s="628">
        <v>0.7</v>
      </c>
      <c r="DA43" s="656"/>
      <c r="DB43" s="656"/>
      <c r="DC43" s="658"/>
      <c r="DD43" s="632">
        <v>1401075</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21987246</v>
      </c>
      <c r="CS44" s="624"/>
      <c r="CT44" s="624"/>
      <c r="CU44" s="624"/>
      <c r="CV44" s="624"/>
      <c r="CW44" s="624"/>
      <c r="CX44" s="624"/>
      <c r="CY44" s="625"/>
      <c r="CZ44" s="628">
        <v>11.4</v>
      </c>
      <c r="DA44" s="629"/>
      <c r="DB44" s="629"/>
      <c r="DC44" s="635"/>
      <c r="DD44" s="632">
        <v>5075704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7369565</v>
      </c>
      <c r="CS45" s="644"/>
      <c r="CT45" s="644"/>
      <c r="CU45" s="644"/>
      <c r="CV45" s="644"/>
      <c r="CW45" s="644"/>
      <c r="CX45" s="644"/>
      <c r="CY45" s="645"/>
      <c r="CZ45" s="628">
        <v>3.8</v>
      </c>
      <c r="DA45" s="656"/>
      <c r="DB45" s="656"/>
      <c r="DC45" s="658"/>
      <c r="DD45" s="632">
        <v>753920</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14158762</v>
      </c>
      <c r="CS46" s="624"/>
      <c r="CT46" s="624"/>
      <c r="CU46" s="624"/>
      <c r="CV46" s="624"/>
      <c r="CW46" s="624"/>
      <c r="CX46" s="624"/>
      <c r="CY46" s="625"/>
      <c r="CZ46" s="628">
        <v>7.3</v>
      </c>
      <c r="DA46" s="629"/>
      <c r="DB46" s="629"/>
      <c r="DC46" s="635"/>
      <c r="DD46" s="632">
        <v>4221905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193109850</v>
      </c>
      <c r="CS49" s="682"/>
      <c r="CT49" s="682"/>
      <c r="CU49" s="682"/>
      <c r="CV49" s="682"/>
      <c r="CW49" s="682"/>
      <c r="CX49" s="682"/>
      <c r="CY49" s="711"/>
      <c r="CZ49" s="703">
        <v>100</v>
      </c>
      <c r="DA49" s="712"/>
      <c r="DB49" s="712"/>
      <c r="DC49" s="713"/>
      <c r="DD49" s="714">
        <v>110568694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yN7MBqxMpntOoNcvv0aPHXpOfyE+TWmGrN/7cfD0IRZz7BKMn1Y03m+ZhifeIht5grQfGwX2z2NhAO0RNudyQ==" saltValue="cEVi75YGjXHIJ+HUQqIZc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BE26" sqref="BE26:BI27"/>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198779</v>
      </c>
      <c r="R7" s="753"/>
      <c r="S7" s="753"/>
      <c r="T7" s="753"/>
      <c r="U7" s="753"/>
      <c r="V7" s="753">
        <v>192093</v>
      </c>
      <c r="W7" s="753"/>
      <c r="X7" s="753"/>
      <c r="Y7" s="753"/>
      <c r="Z7" s="753"/>
      <c r="AA7" s="753">
        <v>6686</v>
      </c>
      <c r="AB7" s="753"/>
      <c r="AC7" s="753"/>
      <c r="AD7" s="753"/>
      <c r="AE7" s="754"/>
      <c r="AF7" s="755">
        <v>6359</v>
      </c>
      <c r="AG7" s="756"/>
      <c r="AH7" s="756"/>
      <c r="AI7" s="756"/>
      <c r="AJ7" s="757"/>
      <c r="AK7" s="758">
        <v>2104</v>
      </c>
      <c r="AL7" s="759"/>
      <c r="AM7" s="759"/>
      <c r="AN7" s="759"/>
      <c r="AO7" s="759"/>
      <c r="AP7" s="759">
        <v>144397</v>
      </c>
      <c r="AQ7" s="759"/>
      <c r="AR7" s="759"/>
      <c r="AS7" s="759"/>
      <c r="AT7" s="759"/>
      <c r="AU7" s="760" t="s">
        <v>563</v>
      </c>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555</v>
      </c>
      <c r="BT7" s="747"/>
      <c r="BU7" s="747"/>
      <c r="BV7" s="747"/>
      <c r="BW7" s="747"/>
      <c r="BX7" s="747"/>
      <c r="BY7" s="747"/>
      <c r="BZ7" s="747"/>
      <c r="CA7" s="747"/>
      <c r="CB7" s="747"/>
      <c r="CC7" s="747"/>
      <c r="CD7" s="747"/>
      <c r="CE7" s="747"/>
      <c r="CF7" s="747"/>
      <c r="CG7" s="762"/>
      <c r="CH7" s="743">
        <v>4</v>
      </c>
      <c r="CI7" s="744"/>
      <c r="CJ7" s="744"/>
      <c r="CK7" s="744"/>
      <c r="CL7" s="745"/>
      <c r="CM7" s="743">
        <v>435</v>
      </c>
      <c r="CN7" s="744"/>
      <c r="CO7" s="744"/>
      <c r="CP7" s="744"/>
      <c r="CQ7" s="745"/>
      <c r="CR7" s="743">
        <v>22</v>
      </c>
      <c r="CS7" s="744"/>
      <c r="CT7" s="744"/>
      <c r="CU7" s="744"/>
      <c r="CV7" s="745"/>
      <c r="CW7" s="743">
        <v>26</v>
      </c>
      <c r="CX7" s="744"/>
      <c r="CY7" s="744"/>
      <c r="CZ7" s="744"/>
      <c r="DA7" s="745"/>
      <c r="DB7" s="743" t="s">
        <v>567</v>
      </c>
      <c r="DC7" s="744"/>
      <c r="DD7" s="744"/>
      <c r="DE7" s="744"/>
      <c r="DF7" s="745"/>
      <c r="DG7" s="743" t="s">
        <v>567</v>
      </c>
      <c r="DH7" s="744"/>
      <c r="DI7" s="744"/>
      <c r="DJ7" s="744"/>
      <c r="DK7" s="745"/>
      <c r="DL7" s="743" t="s">
        <v>567</v>
      </c>
      <c r="DM7" s="744"/>
      <c r="DN7" s="744"/>
      <c r="DO7" s="744"/>
      <c r="DP7" s="745"/>
      <c r="DQ7" s="743" t="s">
        <v>567</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73</v>
      </c>
      <c r="R8" s="784"/>
      <c r="S8" s="784"/>
      <c r="T8" s="784"/>
      <c r="U8" s="784"/>
      <c r="V8" s="784">
        <v>66</v>
      </c>
      <c r="W8" s="784"/>
      <c r="X8" s="784"/>
      <c r="Y8" s="784"/>
      <c r="Z8" s="784"/>
      <c r="AA8" s="784">
        <v>7</v>
      </c>
      <c r="AB8" s="784"/>
      <c r="AC8" s="784"/>
      <c r="AD8" s="784"/>
      <c r="AE8" s="785"/>
      <c r="AF8" s="786">
        <v>7</v>
      </c>
      <c r="AG8" s="787"/>
      <c r="AH8" s="787"/>
      <c r="AI8" s="787"/>
      <c r="AJ8" s="788"/>
      <c r="AK8" s="769">
        <v>7</v>
      </c>
      <c r="AL8" s="770"/>
      <c r="AM8" s="770"/>
      <c r="AN8" s="770"/>
      <c r="AO8" s="770"/>
      <c r="AP8" s="770">
        <v>0</v>
      </c>
      <c r="AQ8" s="770"/>
      <c r="AR8" s="770"/>
      <c r="AS8" s="770"/>
      <c r="AT8" s="770"/>
      <c r="AU8" s="771" t="s">
        <v>564</v>
      </c>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556</v>
      </c>
      <c r="BT8" s="774"/>
      <c r="BU8" s="774"/>
      <c r="BV8" s="774"/>
      <c r="BW8" s="774"/>
      <c r="BX8" s="774"/>
      <c r="BY8" s="774"/>
      <c r="BZ8" s="774"/>
      <c r="CA8" s="774"/>
      <c r="CB8" s="774"/>
      <c r="CC8" s="774"/>
      <c r="CD8" s="774"/>
      <c r="CE8" s="774"/>
      <c r="CF8" s="774"/>
      <c r="CG8" s="775"/>
      <c r="CH8" s="776">
        <v>1</v>
      </c>
      <c r="CI8" s="777"/>
      <c r="CJ8" s="777"/>
      <c r="CK8" s="777"/>
      <c r="CL8" s="778"/>
      <c r="CM8" s="776">
        <v>4</v>
      </c>
      <c r="CN8" s="777"/>
      <c r="CO8" s="777"/>
      <c r="CP8" s="777"/>
      <c r="CQ8" s="778"/>
      <c r="CR8" s="776">
        <v>1</v>
      </c>
      <c r="CS8" s="777"/>
      <c r="CT8" s="777"/>
      <c r="CU8" s="777"/>
      <c r="CV8" s="778"/>
      <c r="CW8" s="776">
        <v>135</v>
      </c>
      <c r="CX8" s="777"/>
      <c r="CY8" s="777"/>
      <c r="CZ8" s="777"/>
      <c r="DA8" s="778"/>
      <c r="DB8" s="776" t="s">
        <v>567</v>
      </c>
      <c r="DC8" s="777"/>
      <c r="DD8" s="777"/>
      <c r="DE8" s="777"/>
      <c r="DF8" s="778"/>
      <c r="DG8" s="776" t="s">
        <v>567</v>
      </c>
      <c r="DH8" s="777"/>
      <c r="DI8" s="777"/>
      <c r="DJ8" s="777"/>
      <c r="DK8" s="778"/>
      <c r="DL8" s="776" t="s">
        <v>567</v>
      </c>
      <c r="DM8" s="777"/>
      <c r="DN8" s="777"/>
      <c r="DO8" s="777"/>
      <c r="DP8" s="778"/>
      <c r="DQ8" s="776" t="s">
        <v>567</v>
      </c>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111</v>
      </c>
      <c r="R9" s="784"/>
      <c r="S9" s="784"/>
      <c r="T9" s="784"/>
      <c r="U9" s="784"/>
      <c r="V9" s="784">
        <v>77</v>
      </c>
      <c r="W9" s="784"/>
      <c r="X9" s="784"/>
      <c r="Y9" s="784"/>
      <c r="Z9" s="784"/>
      <c r="AA9" s="784">
        <v>34</v>
      </c>
      <c r="AB9" s="784"/>
      <c r="AC9" s="784"/>
      <c r="AD9" s="784"/>
      <c r="AE9" s="785"/>
      <c r="AF9" s="786">
        <v>34</v>
      </c>
      <c r="AG9" s="787"/>
      <c r="AH9" s="787"/>
      <c r="AI9" s="787"/>
      <c r="AJ9" s="788"/>
      <c r="AK9" s="769">
        <v>1</v>
      </c>
      <c r="AL9" s="770"/>
      <c r="AM9" s="770"/>
      <c r="AN9" s="770"/>
      <c r="AO9" s="770"/>
      <c r="AP9" s="770">
        <v>212</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557</v>
      </c>
      <c r="BT9" s="774"/>
      <c r="BU9" s="774"/>
      <c r="BV9" s="774"/>
      <c r="BW9" s="774"/>
      <c r="BX9" s="774"/>
      <c r="BY9" s="774"/>
      <c r="BZ9" s="774"/>
      <c r="CA9" s="774"/>
      <c r="CB9" s="774"/>
      <c r="CC9" s="774"/>
      <c r="CD9" s="774"/>
      <c r="CE9" s="774"/>
      <c r="CF9" s="774"/>
      <c r="CG9" s="775"/>
      <c r="CH9" s="776">
        <v>1</v>
      </c>
      <c r="CI9" s="777"/>
      <c r="CJ9" s="777"/>
      <c r="CK9" s="777"/>
      <c r="CL9" s="778"/>
      <c r="CM9" s="776">
        <v>338</v>
      </c>
      <c r="CN9" s="777"/>
      <c r="CO9" s="777"/>
      <c r="CP9" s="777"/>
      <c r="CQ9" s="778"/>
      <c r="CR9" s="776">
        <v>10</v>
      </c>
      <c r="CS9" s="777"/>
      <c r="CT9" s="777"/>
      <c r="CU9" s="777"/>
      <c r="CV9" s="778"/>
      <c r="CW9" s="776">
        <v>14</v>
      </c>
      <c r="CX9" s="777"/>
      <c r="CY9" s="777"/>
      <c r="CZ9" s="777"/>
      <c r="DA9" s="778"/>
      <c r="DB9" s="776" t="s">
        <v>495</v>
      </c>
      <c r="DC9" s="777"/>
      <c r="DD9" s="777"/>
      <c r="DE9" s="777"/>
      <c r="DF9" s="778"/>
      <c r="DG9" s="776" t="s">
        <v>495</v>
      </c>
      <c r="DH9" s="777"/>
      <c r="DI9" s="777"/>
      <c r="DJ9" s="777"/>
      <c r="DK9" s="778"/>
      <c r="DL9" s="776" t="s">
        <v>495</v>
      </c>
      <c r="DM9" s="777"/>
      <c r="DN9" s="777"/>
      <c r="DO9" s="777"/>
      <c r="DP9" s="778"/>
      <c r="DQ9" s="776" t="s">
        <v>495</v>
      </c>
      <c r="DR9" s="777"/>
      <c r="DS9" s="777"/>
      <c r="DT9" s="777"/>
      <c r="DU9" s="778"/>
      <c r="DV9" s="773"/>
      <c r="DW9" s="774"/>
      <c r="DX9" s="774"/>
      <c r="DY9" s="774"/>
      <c r="DZ9" s="779"/>
      <c r="EA9" s="222"/>
    </row>
    <row r="10" spans="1:131" s="223" customFormat="1" ht="26.25" customHeight="1" x14ac:dyDescent="0.15">
      <c r="A10" s="226">
        <v>4</v>
      </c>
      <c r="B10" s="780" t="s">
        <v>377</v>
      </c>
      <c r="C10" s="781"/>
      <c r="D10" s="781"/>
      <c r="E10" s="781"/>
      <c r="F10" s="781"/>
      <c r="G10" s="781"/>
      <c r="H10" s="781"/>
      <c r="I10" s="781"/>
      <c r="J10" s="781"/>
      <c r="K10" s="781"/>
      <c r="L10" s="781"/>
      <c r="M10" s="781"/>
      <c r="N10" s="781"/>
      <c r="O10" s="781"/>
      <c r="P10" s="782"/>
      <c r="Q10" s="783">
        <v>1099</v>
      </c>
      <c r="R10" s="784"/>
      <c r="S10" s="784"/>
      <c r="T10" s="784"/>
      <c r="U10" s="784"/>
      <c r="V10" s="784">
        <v>982</v>
      </c>
      <c r="W10" s="784"/>
      <c r="X10" s="784"/>
      <c r="Y10" s="784"/>
      <c r="Z10" s="784"/>
      <c r="AA10" s="784">
        <v>117</v>
      </c>
      <c r="AB10" s="784"/>
      <c r="AC10" s="784"/>
      <c r="AD10" s="784"/>
      <c r="AE10" s="785"/>
      <c r="AF10" s="786" t="s">
        <v>122</v>
      </c>
      <c r="AG10" s="787"/>
      <c r="AH10" s="787"/>
      <c r="AI10" s="787"/>
      <c r="AJ10" s="788"/>
      <c r="AK10" s="769">
        <v>449</v>
      </c>
      <c r="AL10" s="770"/>
      <c r="AM10" s="770"/>
      <c r="AN10" s="770"/>
      <c r="AO10" s="770"/>
      <c r="AP10" s="770">
        <v>264</v>
      </c>
      <c r="AQ10" s="770"/>
      <c r="AR10" s="770"/>
      <c r="AS10" s="770"/>
      <c r="AT10" s="770"/>
      <c r="AU10" s="771" t="s">
        <v>565</v>
      </c>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558</v>
      </c>
      <c r="BT10" s="774"/>
      <c r="BU10" s="774"/>
      <c r="BV10" s="774"/>
      <c r="BW10" s="774"/>
      <c r="BX10" s="774"/>
      <c r="BY10" s="774"/>
      <c r="BZ10" s="774"/>
      <c r="CA10" s="774"/>
      <c r="CB10" s="774"/>
      <c r="CC10" s="774"/>
      <c r="CD10" s="774"/>
      <c r="CE10" s="774"/>
      <c r="CF10" s="774"/>
      <c r="CG10" s="775"/>
      <c r="CH10" s="776">
        <v>0</v>
      </c>
      <c r="CI10" s="777"/>
      <c r="CJ10" s="777"/>
      <c r="CK10" s="777"/>
      <c r="CL10" s="778"/>
      <c r="CM10" s="776">
        <v>256</v>
      </c>
      <c r="CN10" s="777"/>
      <c r="CO10" s="777"/>
      <c r="CP10" s="777"/>
      <c r="CQ10" s="778"/>
      <c r="CR10" s="776">
        <v>50</v>
      </c>
      <c r="CS10" s="777"/>
      <c r="CT10" s="777"/>
      <c r="CU10" s="777"/>
      <c r="CV10" s="778"/>
      <c r="CW10" s="776">
        <v>82</v>
      </c>
      <c r="CX10" s="777"/>
      <c r="CY10" s="777"/>
      <c r="CZ10" s="777"/>
      <c r="DA10" s="778"/>
      <c r="DB10" s="776" t="s">
        <v>495</v>
      </c>
      <c r="DC10" s="777"/>
      <c r="DD10" s="777"/>
      <c r="DE10" s="777"/>
      <c r="DF10" s="778"/>
      <c r="DG10" s="776" t="s">
        <v>495</v>
      </c>
      <c r="DH10" s="777"/>
      <c r="DI10" s="777"/>
      <c r="DJ10" s="777"/>
      <c r="DK10" s="778"/>
      <c r="DL10" s="776" t="s">
        <v>495</v>
      </c>
      <c r="DM10" s="777"/>
      <c r="DN10" s="777"/>
      <c r="DO10" s="777"/>
      <c r="DP10" s="778"/>
      <c r="DQ10" s="776" t="s">
        <v>495</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559</v>
      </c>
      <c r="BT11" s="774"/>
      <c r="BU11" s="774"/>
      <c r="BV11" s="774"/>
      <c r="BW11" s="774"/>
      <c r="BX11" s="774"/>
      <c r="BY11" s="774"/>
      <c r="BZ11" s="774"/>
      <c r="CA11" s="774"/>
      <c r="CB11" s="774"/>
      <c r="CC11" s="774"/>
      <c r="CD11" s="774"/>
      <c r="CE11" s="774"/>
      <c r="CF11" s="774"/>
      <c r="CG11" s="775"/>
      <c r="CH11" s="776">
        <v>-2</v>
      </c>
      <c r="CI11" s="777"/>
      <c r="CJ11" s="777"/>
      <c r="CK11" s="777"/>
      <c r="CL11" s="778"/>
      <c r="CM11" s="776">
        <v>227</v>
      </c>
      <c r="CN11" s="777"/>
      <c r="CO11" s="777"/>
      <c r="CP11" s="777"/>
      <c r="CQ11" s="778"/>
      <c r="CR11" s="776">
        <v>251</v>
      </c>
      <c r="CS11" s="777"/>
      <c r="CT11" s="777"/>
      <c r="CU11" s="777"/>
      <c r="CV11" s="778"/>
      <c r="CW11" s="776">
        <v>0</v>
      </c>
      <c r="CX11" s="777"/>
      <c r="CY11" s="777"/>
      <c r="CZ11" s="777"/>
      <c r="DA11" s="778"/>
      <c r="DB11" s="776" t="s">
        <v>495</v>
      </c>
      <c r="DC11" s="777"/>
      <c r="DD11" s="777"/>
      <c r="DE11" s="777"/>
      <c r="DF11" s="778"/>
      <c r="DG11" s="776" t="s">
        <v>495</v>
      </c>
      <c r="DH11" s="777"/>
      <c r="DI11" s="777"/>
      <c r="DJ11" s="777"/>
      <c r="DK11" s="778"/>
      <c r="DL11" s="776" t="s">
        <v>495</v>
      </c>
      <c r="DM11" s="777"/>
      <c r="DN11" s="777"/>
      <c r="DO11" s="777"/>
      <c r="DP11" s="778"/>
      <c r="DQ11" s="776" t="s">
        <v>495</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t="s">
        <v>575</v>
      </c>
      <c r="BS12" s="773" t="s">
        <v>560</v>
      </c>
      <c r="BT12" s="774"/>
      <c r="BU12" s="774"/>
      <c r="BV12" s="774"/>
      <c r="BW12" s="774"/>
      <c r="BX12" s="774"/>
      <c r="BY12" s="774"/>
      <c r="BZ12" s="774"/>
      <c r="CA12" s="774"/>
      <c r="CB12" s="774"/>
      <c r="CC12" s="774"/>
      <c r="CD12" s="774"/>
      <c r="CE12" s="774"/>
      <c r="CF12" s="774"/>
      <c r="CG12" s="775"/>
      <c r="CH12" s="776">
        <v>-2</v>
      </c>
      <c r="CI12" s="777"/>
      <c r="CJ12" s="777"/>
      <c r="CK12" s="777"/>
      <c r="CL12" s="778"/>
      <c r="CM12" s="776">
        <v>36</v>
      </c>
      <c r="CN12" s="777"/>
      <c r="CO12" s="777"/>
      <c r="CP12" s="777"/>
      <c r="CQ12" s="778"/>
      <c r="CR12" s="776">
        <v>10</v>
      </c>
      <c r="CS12" s="777"/>
      <c r="CT12" s="777"/>
      <c r="CU12" s="777"/>
      <c r="CV12" s="778"/>
      <c r="CW12" s="776" t="s">
        <v>495</v>
      </c>
      <c r="CX12" s="777"/>
      <c r="CY12" s="777"/>
      <c r="CZ12" s="777"/>
      <c r="DA12" s="778"/>
      <c r="DB12" s="776">
        <v>1925</v>
      </c>
      <c r="DC12" s="777"/>
      <c r="DD12" s="777"/>
      <c r="DE12" s="777"/>
      <c r="DF12" s="778"/>
      <c r="DG12" s="776" t="s">
        <v>567</v>
      </c>
      <c r="DH12" s="777"/>
      <c r="DI12" s="777"/>
      <c r="DJ12" s="777"/>
      <c r="DK12" s="778"/>
      <c r="DL12" s="776" t="s">
        <v>567</v>
      </c>
      <c r="DM12" s="777"/>
      <c r="DN12" s="777"/>
      <c r="DO12" s="777"/>
      <c r="DP12" s="778"/>
      <c r="DQ12" s="776" t="s">
        <v>567</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561</v>
      </c>
      <c r="BT13" s="774"/>
      <c r="BU13" s="774"/>
      <c r="BV13" s="774"/>
      <c r="BW13" s="774"/>
      <c r="BX13" s="774"/>
      <c r="BY13" s="774"/>
      <c r="BZ13" s="774"/>
      <c r="CA13" s="774"/>
      <c r="CB13" s="774"/>
      <c r="CC13" s="774"/>
      <c r="CD13" s="774"/>
      <c r="CE13" s="774"/>
      <c r="CF13" s="774"/>
      <c r="CG13" s="775"/>
      <c r="CH13" s="776">
        <v>-8</v>
      </c>
      <c r="CI13" s="777"/>
      <c r="CJ13" s="777"/>
      <c r="CK13" s="777"/>
      <c r="CL13" s="778"/>
      <c r="CM13" s="776">
        <v>153</v>
      </c>
      <c r="CN13" s="777"/>
      <c r="CO13" s="777"/>
      <c r="CP13" s="777"/>
      <c r="CQ13" s="778"/>
      <c r="CR13" s="776">
        <v>30</v>
      </c>
      <c r="CS13" s="777"/>
      <c r="CT13" s="777"/>
      <c r="CU13" s="777"/>
      <c r="CV13" s="778"/>
      <c r="CW13" s="776" t="s">
        <v>495</v>
      </c>
      <c r="CX13" s="777"/>
      <c r="CY13" s="777"/>
      <c r="CZ13" s="777"/>
      <c r="DA13" s="778"/>
      <c r="DB13" s="776" t="s">
        <v>495</v>
      </c>
      <c r="DC13" s="777"/>
      <c r="DD13" s="777"/>
      <c r="DE13" s="777"/>
      <c r="DF13" s="778"/>
      <c r="DG13" s="776" t="s">
        <v>495</v>
      </c>
      <c r="DH13" s="777"/>
      <c r="DI13" s="777"/>
      <c r="DJ13" s="777"/>
      <c r="DK13" s="778"/>
      <c r="DL13" s="776" t="s">
        <v>495</v>
      </c>
      <c r="DM13" s="777"/>
      <c r="DN13" s="777"/>
      <c r="DO13" s="777"/>
      <c r="DP13" s="778"/>
      <c r="DQ13" s="776" t="s">
        <v>495</v>
      </c>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562</v>
      </c>
      <c r="BT14" s="774"/>
      <c r="BU14" s="774"/>
      <c r="BV14" s="774"/>
      <c r="BW14" s="774"/>
      <c r="BX14" s="774"/>
      <c r="BY14" s="774"/>
      <c r="BZ14" s="774"/>
      <c r="CA14" s="774"/>
      <c r="CB14" s="774"/>
      <c r="CC14" s="774"/>
      <c r="CD14" s="774"/>
      <c r="CE14" s="774"/>
      <c r="CF14" s="774"/>
      <c r="CG14" s="775"/>
      <c r="CH14" s="776">
        <v>533</v>
      </c>
      <c r="CI14" s="777"/>
      <c r="CJ14" s="777"/>
      <c r="CK14" s="777"/>
      <c r="CL14" s="778"/>
      <c r="CM14" s="776">
        <v>5904</v>
      </c>
      <c r="CN14" s="777"/>
      <c r="CO14" s="777"/>
      <c r="CP14" s="777"/>
      <c r="CQ14" s="778"/>
      <c r="CR14" s="776">
        <v>9</v>
      </c>
      <c r="CS14" s="777"/>
      <c r="CT14" s="777"/>
      <c r="CU14" s="777"/>
      <c r="CV14" s="778"/>
      <c r="CW14" s="776">
        <v>147</v>
      </c>
      <c r="CX14" s="777"/>
      <c r="CY14" s="777"/>
      <c r="CZ14" s="777"/>
      <c r="DA14" s="778"/>
      <c r="DB14" s="776" t="s">
        <v>495</v>
      </c>
      <c r="DC14" s="777"/>
      <c r="DD14" s="777"/>
      <c r="DE14" s="777"/>
      <c r="DF14" s="778"/>
      <c r="DG14" s="776" t="s">
        <v>495</v>
      </c>
      <c r="DH14" s="777"/>
      <c r="DI14" s="777"/>
      <c r="DJ14" s="777"/>
      <c r="DK14" s="778"/>
      <c r="DL14" s="776" t="s">
        <v>495</v>
      </c>
      <c r="DM14" s="777"/>
      <c r="DN14" s="777"/>
      <c r="DO14" s="777"/>
      <c r="DP14" s="778"/>
      <c r="DQ14" s="776" t="s">
        <v>495</v>
      </c>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379</v>
      </c>
      <c r="B23" s="789" t="s">
        <v>380</v>
      </c>
      <c r="C23" s="790"/>
      <c r="D23" s="790"/>
      <c r="E23" s="790"/>
      <c r="F23" s="790"/>
      <c r="G23" s="790"/>
      <c r="H23" s="790"/>
      <c r="I23" s="790"/>
      <c r="J23" s="790"/>
      <c r="K23" s="790"/>
      <c r="L23" s="790"/>
      <c r="M23" s="790"/>
      <c r="N23" s="790"/>
      <c r="O23" s="790"/>
      <c r="P23" s="791"/>
      <c r="Q23" s="792">
        <v>199968</v>
      </c>
      <c r="R23" s="793"/>
      <c r="S23" s="793"/>
      <c r="T23" s="793"/>
      <c r="U23" s="793"/>
      <c r="V23" s="793">
        <v>193124</v>
      </c>
      <c r="W23" s="793"/>
      <c r="X23" s="793"/>
      <c r="Y23" s="793"/>
      <c r="Z23" s="793"/>
      <c r="AA23" s="793">
        <v>6843</v>
      </c>
      <c r="AB23" s="793"/>
      <c r="AC23" s="793"/>
      <c r="AD23" s="793"/>
      <c r="AE23" s="794"/>
      <c r="AF23" s="795">
        <v>6399</v>
      </c>
      <c r="AG23" s="793"/>
      <c r="AH23" s="793"/>
      <c r="AI23" s="793"/>
      <c r="AJ23" s="796"/>
      <c r="AK23" s="797"/>
      <c r="AL23" s="798"/>
      <c r="AM23" s="798"/>
      <c r="AN23" s="798"/>
      <c r="AO23" s="798"/>
      <c r="AP23" s="793">
        <v>144873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391</v>
      </c>
      <c r="C28" s="750"/>
      <c r="D28" s="750"/>
      <c r="E28" s="750"/>
      <c r="F28" s="750"/>
      <c r="G28" s="750"/>
      <c r="H28" s="750"/>
      <c r="I28" s="750"/>
      <c r="J28" s="750"/>
      <c r="K28" s="750"/>
      <c r="L28" s="750"/>
      <c r="M28" s="750"/>
      <c r="N28" s="750"/>
      <c r="O28" s="750"/>
      <c r="P28" s="751"/>
      <c r="Q28" s="822">
        <v>31892</v>
      </c>
      <c r="R28" s="823"/>
      <c r="S28" s="823"/>
      <c r="T28" s="823"/>
      <c r="U28" s="823"/>
      <c r="V28" s="823">
        <v>30318</v>
      </c>
      <c r="W28" s="823"/>
      <c r="X28" s="823"/>
      <c r="Y28" s="823"/>
      <c r="Z28" s="823"/>
      <c r="AA28" s="823">
        <v>1573</v>
      </c>
      <c r="AB28" s="823"/>
      <c r="AC28" s="823"/>
      <c r="AD28" s="823"/>
      <c r="AE28" s="824"/>
      <c r="AF28" s="825">
        <v>1573</v>
      </c>
      <c r="AG28" s="823"/>
      <c r="AH28" s="823"/>
      <c r="AI28" s="823"/>
      <c r="AJ28" s="826"/>
      <c r="AK28" s="827" t="s">
        <v>122</v>
      </c>
      <c r="AL28" s="828"/>
      <c r="AM28" s="828"/>
      <c r="AN28" s="828"/>
      <c r="AO28" s="828"/>
      <c r="AP28" s="828" t="s">
        <v>567</v>
      </c>
      <c r="AQ28" s="828"/>
      <c r="AR28" s="828"/>
      <c r="AS28" s="828"/>
      <c r="AT28" s="828"/>
      <c r="AU28" s="828" t="s">
        <v>567</v>
      </c>
      <c r="AV28" s="828"/>
      <c r="AW28" s="828"/>
      <c r="AX28" s="828"/>
      <c r="AY28" s="828"/>
      <c r="AZ28" s="829" t="s">
        <v>567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392</v>
      </c>
      <c r="C29" s="781"/>
      <c r="D29" s="781"/>
      <c r="E29" s="781"/>
      <c r="F29" s="781"/>
      <c r="G29" s="781"/>
      <c r="H29" s="781"/>
      <c r="I29" s="781"/>
      <c r="J29" s="781"/>
      <c r="K29" s="781"/>
      <c r="L29" s="781"/>
      <c r="M29" s="781"/>
      <c r="N29" s="781"/>
      <c r="O29" s="781"/>
      <c r="P29" s="782"/>
      <c r="Q29" s="783">
        <v>42256</v>
      </c>
      <c r="R29" s="784"/>
      <c r="S29" s="784"/>
      <c r="T29" s="784"/>
      <c r="U29" s="784"/>
      <c r="V29" s="784">
        <v>40299</v>
      </c>
      <c r="W29" s="784"/>
      <c r="X29" s="784"/>
      <c r="Y29" s="784"/>
      <c r="Z29" s="784"/>
      <c r="AA29" s="784">
        <v>1957</v>
      </c>
      <c r="AB29" s="784"/>
      <c r="AC29" s="784"/>
      <c r="AD29" s="784"/>
      <c r="AE29" s="785"/>
      <c r="AF29" s="786">
        <v>1957</v>
      </c>
      <c r="AG29" s="787"/>
      <c r="AH29" s="787"/>
      <c r="AI29" s="787"/>
      <c r="AJ29" s="788"/>
      <c r="AK29" s="834">
        <v>3474</v>
      </c>
      <c r="AL29" s="830"/>
      <c r="AM29" s="830"/>
      <c r="AN29" s="830"/>
      <c r="AO29" s="830"/>
      <c r="AP29" s="830" t="s">
        <v>567</v>
      </c>
      <c r="AQ29" s="830"/>
      <c r="AR29" s="830"/>
      <c r="AS29" s="830"/>
      <c r="AT29" s="830"/>
      <c r="AU29" s="830" t="s">
        <v>567</v>
      </c>
      <c r="AV29" s="830"/>
      <c r="AW29" s="830"/>
      <c r="AX29" s="830"/>
      <c r="AY29" s="830"/>
      <c r="AZ29" s="831" t="s">
        <v>567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393</v>
      </c>
      <c r="C30" s="781"/>
      <c r="D30" s="781"/>
      <c r="E30" s="781"/>
      <c r="F30" s="781"/>
      <c r="G30" s="781"/>
      <c r="H30" s="781"/>
      <c r="I30" s="781"/>
      <c r="J30" s="781"/>
      <c r="K30" s="781"/>
      <c r="L30" s="781"/>
      <c r="M30" s="781"/>
      <c r="N30" s="781"/>
      <c r="O30" s="781"/>
      <c r="P30" s="782"/>
      <c r="Q30" s="783">
        <v>47878</v>
      </c>
      <c r="R30" s="784"/>
      <c r="S30" s="784"/>
      <c r="T30" s="784"/>
      <c r="U30" s="784"/>
      <c r="V30" s="784">
        <v>47490</v>
      </c>
      <c r="W30" s="784"/>
      <c r="X30" s="784"/>
      <c r="Y30" s="784"/>
      <c r="Z30" s="784"/>
      <c r="AA30" s="784">
        <v>388</v>
      </c>
      <c r="AB30" s="784"/>
      <c r="AC30" s="784"/>
      <c r="AD30" s="784"/>
      <c r="AE30" s="785"/>
      <c r="AF30" s="786">
        <v>388</v>
      </c>
      <c r="AG30" s="787"/>
      <c r="AH30" s="787"/>
      <c r="AI30" s="787"/>
      <c r="AJ30" s="788"/>
      <c r="AK30" s="834">
        <v>8689</v>
      </c>
      <c r="AL30" s="830"/>
      <c r="AM30" s="830"/>
      <c r="AN30" s="830"/>
      <c r="AO30" s="830"/>
      <c r="AP30" s="830" t="s">
        <v>567</v>
      </c>
      <c r="AQ30" s="830"/>
      <c r="AR30" s="830"/>
      <c r="AS30" s="830"/>
      <c r="AT30" s="830"/>
      <c r="AU30" s="830" t="s">
        <v>567</v>
      </c>
      <c r="AV30" s="830"/>
      <c r="AW30" s="830"/>
      <c r="AX30" s="830"/>
      <c r="AY30" s="830"/>
      <c r="AZ30" s="831" t="s">
        <v>567</v>
      </c>
      <c r="BA30" s="831"/>
      <c r="BB30" s="831"/>
      <c r="BC30" s="831"/>
      <c r="BD30" s="831"/>
      <c r="BE30" s="832" t="s">
        <v>566</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394</v>
      </c>
      <c r="C31" s="781"/>
      <c r="D31" s="781"/>
      <c r="E31" s="781"/>
      <c r="F31" s="781"/>
      <c r="G31" s="781"/>
      <c r="H31" s="781"/>
      <c r="I31" s="781"/>
      <c r="J31" s="781"/>
      <c r="K31" s="781"/>
      <c r="L31" s="781"/>
      <c r="M31" s="781"/>
      <c r="N31" s="781"/>
      <c r="O31" s="781"/>
      <c r="P31" s="782"/>
      <c r="Q31" s="783">
        <v>7599</v>
      </c>
      <c r="R31" s="784"/>
      <c r="S31" s="784"/>
      <c r="T31" s="784"/>
      <c r="U31" s="784"/>
      <c r="V31" s="784">
        <v>7341</v>
      </c>
      <c r="W31" s="784"/>
      <c r="X31" s="784"/>
      <c r="Y31" s="784"/>
      <c r="Z31" s="784"/>
      <c r="AA31" s="784">
        <v>258</v>
      </c>
      <c r="AB31" s="784"/>
      <c r="AC31" s="784"/>
      <c r="AD31" s="784"/>
      <c r="AE31" s="785"/>
      <c r="AF31" s="786">
        <v>258</v>
      </c>
      <c r="AG31" s="787"/>
      <c r="AH31" s="787"/>
      <c r="AI31" s="787"/>
      <c r="AJ31" s="788"/>
      <c r="AK31" s="834">
        <v>1726</v>
      </c>
      <c r="AL31" s="830"/>
      <c r="AM31" s="830"/>
      <c r="AN31" s="830"/>
      <c r="AO31" s="830"/>
      <c r="AP31" s="830" t="s">
        <v>567</v>
      </c>
      <c r="AQ31" s="830"/>
      <c r="AR31" s="830"/>
      <c r="AS31" s="830"/>
      <c r="AT31" s="830"/>
      <c r="AU31" s="830" t="s">
        <v>567</v>
      </c>
      <c r="AV31" s="830"/>
      <c r="AW31" s="830"/>
      <c r="AX31" s="830"/>
      <c r="AY31" s="830"/>
      <c r="AZ31" s="831" t="s">
        <v>567</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23286</v>
      </c>
      <c r="R32" s="784"/>
      <c r="S32" s="784"/>
      <c r="T32" s="784"/>
      <c r="U32" s="784"/>
      <c r="V32" s="784">
        <v>24816</v>
      </c>
      <c r="W32" s="784"/>
      <c r="X32" s="784"/>
      <c r="Y32" s="784"/>
      <c r="Z32" s="784"/>
      <c r="AA32" s="784">
        <v>-1529</v>
      </c>
      <c r="AB32" s="784"/>
      <c r="AC32" s="784"/>
      <c r="AD32" s="784"/>
      <c r="AE32" s="785"/>
      <c r="AF32" s="786">
        <v>5297</v>
      </c>
      <c r="AG32" s="787"/>
      <c r="AH32" s="787"/>
      <c r="AI32" s="787"/>
      <c r="AJ32" s="788"/>
      <c r="AK32" s="834">
        <v>2108</v>
      </c>
      <c r="AL32" s="830"/>
      <c r="AM32" s="830"/>
      <c r="AN32" s="830"/>
      <c r="AO32" s="830"/>
      <c r="AP32" s="830">
        <v>10018</v>
      </c>
      <c r="AQ32" s="830"/>
      <c r="AR32" s="830"/>
      <c r="AS32" s="830"/>
      <c r="AT32" s="830"/>
      <c r="AU32" s="830">
        <v>5044</v>
      </c>
      <c r="AV32" s="830"/>
      <c r="AW32" s="830"/>
      <c r="AX32" s="830"/>
      <c r="AY32" s="830"/>
      <c r="AZ32" s="831" t="s">
        <v>567</v>
      </c>
      <c r="BA32" s="831"/>
      <c r="BB32" s="831"/>
      <c r="BC32" s="831"/>
      <c r="BD32" s="831"/>
      <c r="BE32" s="832" t="s">
        <v>396</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397</v>
      </c>
      <c r="C33" s="781"/>
      <c r="D33" s="781"/>
      <c r="E33" s="781"/>
      <c r="F33" s="781"/>
      <c r="G33" s="781"/>
      <c r="H33" s="781"/>
      <c r="I33" s="781"/>
      <c r="J33" s="781"/>
      <c r="K33" s="781"/>
      <c r="L33" s="781"/>
      <c r="M33" s="781"/>
      <c r="N33" s="781"/>
      <c r="O33" s="781"/>
      <c r="P33" s="782"/>
      <c r="Q33" s="783">
        <v>644</v>
      </c>
      <c r="R33" s="784"/>
      <c r="S33" s="784"/>
      <c r="T33" s="784"/>
      <c r="U33" s="784"/>
      <c r="V33" s="784">
        <v>631</v>
      </c>
      <c r="W33" s="784"/>
      <c r="X33" s="784"/>
      <c r="Y33" s="784"/>
      <c r="Z33" s="784"/>
      <c r="AA33" s="784">
        <v>12</v>
      </c>
      <c r="AB33" s="784"/>
      <c r="AC33" s="784"/>
      <c r="AD33" s="784"/>
      <c r="AE33" s="785"/>
      <c r="AF33" s="786">
        <v>1382</v>
      </c>
      <c r="AG33" s="787"/>
      <c r="AH33" s="787"/>
      <c r="AI33" s="787"/>
      <c r="AJ33" s="788"/>
      <c r="AK33" s="834">
        <v>187</v>
      </c>
      <c r="AL33" s="830"/>
      <c r="AM33" s="830"/>
      <c r="AN33" s="830"/>
      <c r="AO33" s="830"/>
      <c r="AP33" s="830" t="s">
        <v>567</v>
      </c>
      <c r="AQ33" s="830"/>
      <c r="AR33" s="830"/>
      <c r="AS33" s="830"/>
      <c r="AT33" s="830"/>
      <c r="AU33" s="830" t="s">
        <v>567</v>
      </c>
      <c r="AV33" s="830"/>
      <c r="AW33" s="830"/>
      <c r="AX33" s="830"/>
      <c r="AY33" s="830"/>
      <c r="AZ33" s="831" t="s">
        <v>567</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398</v>
      </c>
      <c r="C34" s="781"/>
      <c r="D34" s="781"/>
      <c r="E34" s="781"/>
      <c r="F34" s="781"/>
      <c r="G34" s="781"/>
      <c r="H34" s="781"/>
      <c r="I34" s="781"/>
      <c r="J34" s="781"/>
      <c r="K34" s="781"/>
      <c r="L34" s="781"/>
      <c r="M34" s="781"/>
      <c r="N34" s="781"/>
      <c r="O34" s="781"/>
      <c r="P34" s="782"/>
      <c r="Q34" s="783">
        <v>5413</v>
      </c>
      <c r="R34" s="784"/>
      <c r="S34" s="784"/>
      <c r="T34" s="784"/>
      <c r="U34" s="784"/>
      <c r="V34" s="784">
        <v>4896</v>
      </c>
      <c r="W34" s="784"/>
      <c r="X34" s="784"/>
      <c r="Y34" s="784"/>
      <c r="Z34" s="784"/>
      <c r="AA34" s="784">
        <v>516</v>
      </c>
      <c r="AB34" s="784"/>
      <c r="AC34" s="784"/>
      <c r="AD34" s="784"/>
      <c r="AE34" s="785"/>
      <c r="AF34" s="786">
        <v>2536</v>
      </c>
      <c r="AG34" s="787"/>
      <c r="AH34" s="787"/>
      <c r="AI34" s="787"/>
      <c r="AJ34" s="788"/>
      <c r="AK34" s="834">
        <v>71</v>
      </c>
      <c r="AL34" s="830"/>
      <c r="AM34" s="830"/>
      <c r="AN34" s="830"/>
      <c r="AO34" s="830"/>
      <c r="AP34" s="830">
        <v>28713</v>
      </c>
      <c r="AQ34" s="830"/>
      <c r="AR34" s="830"/>
      <c r="AS34" s="830"/>
      <c r="AT34" s="830"/>
      <c r="AU34" s="830">
        <v>258</v>
      </c>
      <c r="AV34" s="830"/>
      <c r="AW34" s="830"/>
      <c r="AX34" s="830"/>
      <c r="AY34" s="830"/>
      <c r="AZ34" s="831" t="s">
        <v>567</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399</v>
      </c>
      <c r="C35" s="781"/>
      <c r="D35" s="781"/>
      <c r="E35" s="781"/>
      <c r="F35" s="781"/>
      <c r="G35" s="781"/>
      <c r="H35" s="781"/>
      <c r="I35" s="781"/>
      <c r="J35" s="781"/>
      <c r="K35" s="781"/>
      <c r="L35" s="781"/>
      <c r="M35" s="781"/>
      <c r="N35" s="781"/>
      <c r="O35" s="781"/>
      <c r="P35" s="782"/>
      <c r="Q35" s="783">
        <v>8474</v>
      </c>
      <c r="R35" s="784"/>
      <c r="S35" s="784"/>
      <c r="T35" s="784"/>
      <c r="U35" s="784"/>
      <c r="V35" s="784">
        <v>8051</v>
      </c>
      <c r="W35" s="784"/>
      <c r="X35" s="784"/>
      <c r="Y35" s="784"/>
      <c r="Z35" s="784"/>
      <c r="AA35" s="784">
        <v>424</v>
      </c>
      <c r="AB35" s="784"/>
      <c r="AC35" s="784"/>
      <c r="AD35" s="784"/>
      <c r="AE35" s="785"/>
      <c r="AF35" s="786">
        <v>1521</v>
      </c>
      <c r="AG35" s="787"/>
      <c r="AH35" s="787"/>
      <c r="AI35" s="787"/>
      <c r="AJ35" s="788"/>
      <c r="AK35" s="834">
        <v>1282</v>
      </c>
      <c r="AL35" s="830"/>
      <c r="AM35" s="830"/>
      <c r="AN35" s="830"/>
      <c r="AO35" s="830"/>
      <c r="AP35" s="830">
        <v>50146</v>
      </c>
      <c r="AQ35" s="830"/>
      <c r="AR35" s="830"/>
      <c r="AS35" s="830"/>
      <c r="AT35" s="830"/>
      <c r="AU35" s="830">
        <v>14141</v>
      </c>
      <c r="AV35" s="830"/>
      <c r="AW35" s="830"/>
      <c r="AX35" s="830"/>
      <c r="AY35" s="830"/>
      <c r="AZ35" s="831" t="s">
        <v>567</v>
      </c>
      <c r="BA35" s="831"/>
      <c r="BB35" s="831"/>
      <c r="BC35" s="831"/>
      <c r="BD35" s="831"/>
      <c r="BE35" s="832" t="s">
        <v>396</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400</v>
      </c>
      <c r="C36" s="781"/>
      <c r="D36" s="781"/>
      <c r="E36" s="781"/>
      <c r="F36" s="781"/>
      <c r="G36" s="781"/>
      <c r="H36" s="781"/>
      <c r="I36" s="781"/>
      <c r="J36" s="781"/>
      <c r="K36" s="781"/>
      <c r="L36" s="781"/>
      <c r="M36" s="781"/>
      <c r="N36" s="781"/>
      <c r="O36" s="781"/>
      <c r="P36" s="782"/>
      <c r="Q36" s="783">
        <v>212</v>
      </c>
      <c r="R36" s="784"/>
      <c r="S36" s="784"/>
      <c r="T36" s="784"/>
      <c r="U36" s="784"/>
      <c r="V36" s="784">
        <v>212</v>
      </c>
      <c r="W36" s="784"/>
      <c r="X36" s="784"/>
      <c r="Y36" s="784"/>
      <c r="Z36" s="784"/>
      <c r="AA36" s="784" t="s">
        <v>122</v>
      </c>
      <c r="AB36" s="784"/>
      <c r="AC36" s="784"/>
      <c r="AD36" s="784"/>
      <c r="AE36" s="785"/>
      <c r="AF36" s="786" t="s">
        <v>122</v>
      </c>
      <c r="AG36" s="787"/>
      <c r="AH36" s="787"/>
      <c r="AI36" s="787"/>
      <c r="AJ36" s="788"/>
      <c r="AK36" s="834">
        <v>106</v>
      </c>
      <c r="AL36" s="830"/>
      <c r="AM36" s="830"/>
      <c r="AN36" s="830"/>
      <c r="AO36" s="830"/>
      <c r="AP36" s="830">
        <v>131</v>
      </c>
      <c r="AQ36" s="830"/>
      <c r="AR36" s="830"/>
      <c r="AS36" s="830"/>
      <c r="AT36" s="830"/>
      <c r="AU36" s="830">
        <v>65</v>
      </c>
      <c r="AV36" s="830"/>
      <c r="AW36" s="830"/>
      <c r="AX36" s="830"/>
      <c r="AY36" s="830"/>
      <c r="AZ36" s="831" t="s">
        <v>567</v>
      </c>
      <c r="BA36" s="831"/>
      <c r="BB36" s="831"/>
      <c r="BC36" s="831"/>
      <c r="BD36" s="831"/>
      <c r="BE36" s="832" t="s">
        <v>401</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t="s">
        <v>402</v>
      </c>
      <c r="C37" s="781"/>
      <c r="D37" s="781"/>
      <c r="E37" s="781"/>
      <c r="F37" s="781"/>
      <c r="G37" s="781"/>
      <c r="H37" s="781"/>
      <c r="I37" s="781"/>
      <c r="J37" s="781"/>
      <c r="K37" s="781"/>
      <c r="L37" s="781"/>
      <c r="M37" s="781"/>
      <c r="N37" s="781"/>
      <c r="O37" s="781"/>
      <c r="P37" s="782"/>
      <c r="Q37" s="783">
        <v>503</v>
      </c>
      <c r="R37" s="784"/>
      <c r="S37" s="784"/>
      <c r="T37" s="784"/>
      <c r="U37" s="784"/>
      <c r="V37" s="784">
        <v>503</v>
      </c>
      <c r="W37" s="784"/>
      <c r="X37" s="784"/>
      <c r="Y37" s="784"/>
      <c r="Z37" s="784"/>
      <c r="AA37" s="784" t="s">
        <v>122</v>
      </c>
      <c r="AB37" s="784"/>
      <c r="AC37" s="784"/>
      <c r="AD37" s="784"/>
      <c r="AE37" s="785"/>
      <c r="AF37" s="786" t="s">
        <v>122</v>
      </c>
      <c r="AG37" s="787"/>
      <c r="AH37" s="787"/>
      <c r="AI37" s="787"/>
      <c r="AJ37" s="788"/>
      <c r="AK37" s="834">
        <v>162</v>
      </c>
      <c r="AL37" s="830"/>
      <c r="AM37" s="830"/>
      <c r="AN37" s="830"/>
      <c r="AO37" s="830"/>
      <c r="AP37" s="830">
        <v>16</v>
      </c>
      <c r="AQ37" s="830"/>
      <c r="AR37" s="830"/>
      <c r="AS37" s="830"/>
      <c r="AT37" s="830"/>
      <c r="AU37" s="830">
        <v>6</v>
      </c>
      <c r="AV37" s="830"/>
      <c r="AW37" s="830"/>
      <c r="AX37" s="830"/>
      <c r="AY37" s="830"/>
      <c r="AZ37" s="831" t="s">
        <v>567</v>
      </c>
      <c r="BA37" s="831"/>
      <c r="BB37" s="831"/>
      <c r="BC37" s="831"/>
      <c r="BD37" s="831"/>
      <c r="BE37" s="832" t="s">
        <v>401</v>
      </c>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379</v>
      </c>
      <c r="B63" s="789" t="s">
        <v>404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14912</v>
      </c>
      <c r="AG63" s="844"/>
      <c r="AH63" s="844"/>
      <c r="AI63" s="844"/>
      <c r="AJ63" s="845"/>
      <c r="AK63" s="846"/>
      <c r="AL63" s="841"/>
      <c r="AM63" s="841"/>
      <c r="AN63" s="841"/>
      <c r="AO63" s="841"/>
      <c r="AP63" s="844">
        <v>89024</v>
      </c>
      <c r="AQ63" s="844"/>
      <c r="AR63" s="844"/>
      <c r="AS63" s="844"/>
      <c r="AT63" s="844"/>
      <c r="AU63" s="844">
        <v>19514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406</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407</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568</v>
      </c>
      <c r="C68" s="870"/>
      <c r="D68" s="870"/>
      <c r="E68" s="870"/>
      <c r="F68" s="870"/>
      <c r="G68" s="870"/>
      <c r="H68" s="870"/>
      <c r="I68" s="870"/>
      <c r="J68" s="870"/>
      <c r="K68" s="870"/>
      <c r="L68" s="870"/>
      <c r="M68" s="870"/>
      <c r="N68" s="870"/>
      <c r="O68" s="870"/>
      <c r="P68" s="871"/>
      <c r="Q68" s="872">
        <v>310</v>
      </c>
      <c r="R68" s="866"/>
      <c r="S68" s="866"/>
      <c r="T68" s="866"/>
      <c r="U68" s="866"/>
      <c r="V68" s="866">
        <v>281</v>
      </c>
      <c r="W68" s="866"/>
      <c r="X68" s="866"/>
      <c r="Y68" s="866"/>
      <c r="Z68" s="866"/>
      <c r="AA68" s="866">
        <v>29</v>
      </c>
      <c r="AB68" s="866"/>
      <c r="AC68" s="866"/>
      <c r="AD68" s="866"/>
      <c r="AE68" s="866"/>
      <c r="AF68" s="866">
        <v>29</v>
      </c>
      <c r="AG68" s="866"/>
      <c r="AH68" s="866"/>
      <c r="AI68" s="866"/>
      <c r="AJ68" s="866"/>
      <c r="AK68" s="866" t="s">
        <v>495</v>
      </c>
      <c r="AL68" s="866"/>
      <c r="AM68" s="866"/>
      <c r="AN68" s="866"/>
      <c r="AO68" s="866"/>
      <c r="AP68" s="866" t="s">
        <v>495</v>
      </c>
      <c r="AQ68" s="866"/>
      <c r="AR68" s="866"/>
      <c r="AS68" s="866"/>
      <c r="AT68" s="866"/>
      <c r="AU68" s="866" t="s">
        <v>495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569</v>
      </c>
      <c r="C69" s="874"/>
      <c r="D69" s="874"/>
      <c r="E69" s="874"/>
      <c r="F69" s="874"/>
      <c r="G69" s="874"/>
      <c r="H69" s="874"/>
      <c r="I69" s="874"/>
      <c r="J69" s="874"/>
      <c r="K69" s="874"/>
      <c r="L69" s="874"/>
      <c r="M69" s="874"/>
      <c r="N69" s="874"/>
      <c r="O69" s="874"/>
      <c r="P69" s="875"/>
      <c r="Q69" s="876">
        <v>304568</v>
      </c>
      <c r="R69" s="830"/>
      <c r="S69" s="830"/>
      <c r="T69" s="830"/>
      <c r="U69" s="830"/>
      <c r="V69" s="830">
        <v>293091</v>
      </c>
      <c r="W69" s="830"/>
      <c r="X69" s="830"/>
      <c r="Y69" s="830"/>
      <c r="Z69" s="830"/>
      <c r="AA69" s="830">
        <v>11478</v>
      </c>
      <c r="AB69" s="830"/>
      <c r="AC69" s="830"/>
      <c r="AD69" s="830"/>
      <c r="AE69" s="830"/>
      <c r="AF69" s="830">
        <v>11478</v>
      </c>
      <c r="AG69" s="830"/>
      <c r="AH69" s="830"/>
      <c r="AI69" s="830"/>
      <c r="AJ69" s="830"/>
      <c r="AK69" s="830" t="s">
        <v>495</v>
      </c>
      <c r="AL69" s="830"/>
      <c r="AM69" s="830"/>
      <c r="AN69" s="830"/>
      <c r="AO69" s="830"/>
      <c r="AP69" s="830" t="s">
        <v>495</v>
      </c>
      <c r="AQ69" s="830"/>
      <c r="AR69" s="830"/>
      <c r="AS69" s="830"/>
      <c r="AT69" s="830"/>
      <c r="AU69" s="830" t="s">
        <v>495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570</v>
      </c>
      <c r="C70" s="874"/>
      <c r="D70" s="874"/>
      <c r="E70" s="874"/>
      <c r="F70" s="874"/>
      <c r="G70" s="874"/>
      <c r="H70" s="874"/>
      <c r="I70" s="874"/>
      <c r="J70" s="874"/>
      <c r="K70" s="874"/>
      <c r="L70" s="874"/>
      <c r="M70" s="874"/>
      <c r="N70" s="874"/>
      <c r="O70" s="874"/>
      <c r="P70" s="875"/>
      <c r="Q70" s="876">
        <v>65</v>
      </c>
      <c r="R70" s="830"/>
      <c r="S70" s="830"/>
      <c r="T70" s="830"/>
      <c r="U70" s="830"/>
      <c r="V70" s="830">
        <v>60</v>
      </c>
      <c r="W70" s="830"/>
      <c r="X70" s="830"/>
      <c r="Y70" s="830"/>
      <c r="Z70" s="830"/>
      <c r="AA70" s="830">
        <v>5</v>
      </c>
      <c r="AB70" s="830"/>
      <c r="AC70" s="830"/>
      <c r="AD70" s="830"/>
      <c r="AE70" s="830"/>
      <c r="AF70" s="830">
        <v>5</v>
      </c>
      <c r="AG70" s="830"/>
      <c r="AH70" s="830"/>
      <c r="AI70" s="830"/>
      <c r="AJ70" s="830"/>
      <c r="AK70" s="830" t="s">
        <v>495</v>
      </c>
      <c r="AL70" s="830"/>
      <c r="AM70" s="830"/>
      <c r="AN70" s="830"/>
      <c r="AO70" s="830"/>
      <c r="AP70" s="830" t="s">
        <v>495</v>
      </c>
      <c r="AQ70" s="830"/>
      <c r="AR70" s="830"/>
      <c r="AS70" s="830"/>
      <c r="AT70" s="830"/>
      <c r="AU70" s="830" t="s">
        <v>495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571</v>
      </c>
      <c r="C71" s="874"/>
      <c r="D71" s="874"/>
      <c r="E71" s="874"/>
      <c r="F71" s="874"/>
      <c r="G71" s="874"/>
      <c r="H71" s="874"/>
      <c r="I71" s="874"/>
      <c r="J71" s="874"/>
      <c r="K71" s="874"/>
      <c r="L71" s="874"/>
      <c r="M71" s="874"/>
      <c r="N71" s="874"/>
      <c r="O71" s="874"/>
      <c r="P71" s="875"/>
      <c r="Q71" s="876">
        <v>121</v>
      </c>
      <c r="R71" s="830"/>
      <c r="S71" s="830"/>
      <c r="T71" s="830"/>
      <c r="U71" s="830"/>
      <c r="V71" s="830">
        <v>113</v>
      </c>
      <c r="W71" s="830"/>
      <c r="X71" s="830"/>
      <c r="Y71" s="830"/>
      <c r="Z71" s="830"/>
      <c r="AA71" s="830">
        <v>7</v>
      </c>
      <c r="AB71" s="830"/>
      <c r="AC71" s="830"/>
      <c r="AD71" s="830"/>
      <c r="AE71" s="830"/>
      <c r="AF71" s="830">
        <v>7</v>
      </c>
      <c r="AG71" s="830"/>
      <c r="AH71" s="830"/>
      <c r="AI71" s="830"/>
      <c r="AJ71" s="830"/>
      <c r="AK71" s="830" t="s">
        <v>495</v>
      </c>
      <c r="AL71" s="830"/>
      <c r="AM71" s="830"/>
      <c r="AN71" s="830"/>
      <c r="AO71" s="830"/>
      <c r="AP71" s="830">
        <v>43</v>
      </c>
      <c r="AQ71" s="830"/>
      <c r="AR71" s="830"/>
      <c r="AS71" s="830"/>
      <c r="AT71" s="830"/>
      <c r="AU71" s="830">
        <v>24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572</v>
      </c>
      <c r="C72" s="874"/>
      <c r="D72" s="874"/>
      <c r="E72" s="874"/>
      <c r="F72" s="874"/>
      <c r="G72" s="874"/>
      <c r="H72" s="874"/>
      <c r="I72" s="874"/>
      <c r="J72" s="874"/>
      <c r="K72" s="874"/>
      <c r="L72" s="874"/>
      <c r="M72" s="874"/>
      <c r="N72" s="874"/>
      <c r="O72" s="874"/>
      <c r="P72" s="875"/>
      <c r="Q72" s="876">
        <v>2276</v>
      </c>
      <c r="R72" s="830"/>
      <c r="S72" s="830"/>
      <c r="T72" s="830"/>
      <c r="U72" s="830"/>
      <c r="V72" s="830">
        <v>2181</v>
      </c>
      <c r="W72" s="830"/>
      <c r="X72" s="830"/>
      <c r="Y72" s="830"/>
      <c r="Z72" s="830"/>
      <c r="AA72" s="830">
        <v>95</v>
      </c>
      <c r="AB72" s="830"/>
      <c r="AC72" s="830"/>
      <c r="AD72" s="830"/>
      <c r="AE72" s="830"/>
      <c r="AF72" s="830">
        <v>95</v>
      </c>
      <c r="AG72" s="830"/>
      <c r="AH72" s="830"/>
      <c r="AI72" s="830"/>
      <c r="AJ72" s="830"/>
      <c r="AK72" s="830" t="s">
        <v>495</v>
      </c>
      <c r="AL72" s="830"/>
      <c r="AM72" s="830"/>
      <c r="AN72" s="830"/>
      <c r="AO72" s="830"/>
      <c r="AP72" s="830">
        <v>1870</v>
      </c>
      <c r="AQ72" s="830"/>
      <c r="AR72" s="830"/>
      <c r="AS72" s="830"/>
      <c r="AT72" s="830"/>
      <c r="AU72" s="830">
        <v>452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573</v>
      </c>
      <c r="C73" s="874"/>
      <c r="D73" s="874"/>
      <c r="E73" s="874"/>
      <c r="F73" s="874"/>
      <c r="G73" s="874"/>
      <c r="H73" s="874"/>
      <c r="I73" s="874"/>
      <c r="J73" s="874"/>
      <c r="K73" s="874"/>
      <c r="L73" s="874"/>
      <c r="M73" s="874"/>
      <c r="N73" s="874"/>
      <c r="O73" s="874"/>
      <c r="P73" s="875"/>
      <c r="Q73" s="876">
        <v>106</v>
      </c>
      <c r="R73" s="830"/>
      <c r="S73" s="830"/>
      <c r="T73" s="830"/>
      <c r="U73" s="830"/>
      <c r="V73" s="830">
        <v>106</v>
      </c>
      <c r="W73" s="830"/>
      <c r="X73" s="830"/>
      <c r="Y73" s="830"/>
      <c r="Z73" s="830"/>
      <c r="AA73" s="830" t="s">
        <v>495</v>
      </c>
      <c r="AB73" s="830"/>
      <c r="AC73" s="830"/>
      <c r="AD73" s="830"/>
      <c r="AE73" s="830"/>
      <c r="AF73" s="830" t="s">
        <v>495</v>
      </c>
      <c r="AG73" s="830"/>
      <c r="AH73" s="830"/>
      <c r="AI73" s="830"/>
      <c r="AJ73" s="830"/>
      <c r="AK73" s="830">
        <v>106</v>
      </c>
      <c r="AL73" s="830"/>
      <c r="AM73" s="830"/>
      <c r="AN73" s="830"/>
      <c r="AO73" s="830"/>
      <c r="AP73" s="830">
        <v>630</v>
      </c>
      <c r="AQ73" s="830"/>
      <c r="AR73" s="830"/>
      <c r="AS73" s="830"/>
      <c r="AT73" s="830"/>
      <c r="AU73" s="830">
        <v>120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574</v>
      </c>
      <c r="C74" s="874"/>
      <c r="D74" s="874"/>
      <c r="E74" s="874"/>
      <c r="F74" s="874"/>
      <c r="G74" s="874"/>
      <c r="H74" s="874"/>
      <c r="I74" s="874"/>
      <c r="J74" s="874"/>
      <c r="K74" s="874"/>
      <c r="L74" s="874"/>
      <c r="M74" s="874"/>
      <c r="N74" s="874"/>
      <c r="O74" s="874"/>
      <c r="P74" s="875"/>
      <c r="Q74" s="876">
        <v>48</v>
      </c>
      <c r="R74" s="830"/>
      <c r="S74" s="830"/>
      <c r="T74" s="830"/>
      <c r="U74" s="830"/>
      <c r="V74" s="830">
        <v>34</v>
      </c>
      <c r="W74" s="830"/>
      <c r="X74" s="830"/>
      <c r="Y74" s="830"/>
      <c r="Z74" s="830"/>
      <c r="AA74" s="830">
        <v>14</v>
      </c>
      <c r="AB74" s="830"/>
      <c r="AC74" s="830"/>
      <c r="AD74" s="830"/>
      <c r="AE74" s="830"/>
      <c r="AF74" s="830">
        <v>14</v>
      </c>
      <c r="AG74" s="830"/>
      <c r="AH74" s="830"/>
      <c r="AI74" s="830"/>
      <c r="AJ74" s="830"/>
      <c r="AK74" s="830" t="s">
        <v>495</v>
      </c>
      <c r="AL74" s="830"/>
      <c r="AM74" s="830"/>
      <c r="AN74" s="830"/>
      <c r="AO74" s="830"/>
      <c r="AP74" s="830" t="s">
        <v>495</v>
      </c>
      <c r="AQ74" s="830"/>
      <c r="AR74" s="830"/>
      <c r="AS74" s="830"/>
      <c r="AT74" s="830"/>
      <c r="AU74" s="830" t="s">
        <v>495</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379</v>
      </c>
      <c r="B88" s="789" t="s">
        <v>408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383</v>
      </c>
      <c r="CS102" s="852"/>
      <c r="CT102" s="852"/>
      <c r="CU102" s="852"/>
      <c r="CV102" s="891"/>
      <c r="CW102" s="890">
        <v>404</v>
      </c>
      <c r="CX102" s="852"/>
      <c r="CY102" s="852"/>
      <c r="CZ102" s="852"/>
      <c r="DA102" s="891"/>
      <c r="DB102" s="890">
        <v>1925</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410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411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417</v>
      </c>
      <c r="AB109" s="893"/>
      <c r="AC109" s="893"/>
      <c r="AD109" s="893"/>
      <c r="AE109" s="894"/>
      <c r="AF109" s="892" t="s">
        <v>418</v>
      </c>
      <c r="AG109" s="893"/>
      <c r="AH109" s="893"/>
      <c r="AI109" s="893"/>
      <c r="AJ109" s="894"/>
      <c r="AK109" s="892" t="s">
        <v>294</v>
      </c>
      <c r="AL109" s="893"/>
      <c r="AM109" s="893"/>
      <c r="AN109" s="893"/>
      <c r="AO109" s="894"/>
      <c r="AP109" s="892" t="s">
        <v>419</v>
      </c>
      <c r="AQ109" s="893"/>
      <c r="AR109" s="893"/>
      <c r="AS109" s="893"/>
      <c r="AT109" s="895"/>
      <c r="AU109" s="912" t="s">
        <v>416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417</v>
      </c>
      <c r="BR109" s="893"/>
      <c r="BS109" s="893"/>
      <c r="BT109" s="893"/>
      <c r="BU109" s="894"/>
      <c r="BV109" s="892" t="s">
        <v>418</v>
      </c>
      <c r="BW109" s="893"/>
      <c r="BX109" s="893"/>
      <c r="BY109" s="893"/>
      <c r="BZ109" s="894"/>
      <c r="CA109" s="892" t="s">
        <v>294</v>
      </c>
      <c r="CB109" s="893"/>
      <c r="CC109" s="893"/>
      <c r="CD109" s="893"/>
      <c r="CE109" s="894"/>
      <c r="CF109" s="913" t="s">
        <v>419</v>
      </c>
      <c r="CG109" s="913"/>
      <c r="CH109" s="913"/>
      <c r="CI109" s="913"/>
      <c r="CJ109" s="913"/>
      <c r="CK109" s="892" t="s">
        <v>420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417</v>
      </c>
      <c r="DH109" s="893"/>
      <c r="DI109" s="893"/>
      <c r="DJ109" s="893"/>
      <c r="DK109" s="894"/>
      <c r="DL109" s="892" t="s">
        <v>418</v>
      </c>
      <c r="DM109" s="893"/>
      <c r="DN109" s="893"/>
      <c r="DO109" s="893"/>
      <c r="DP109" s="894"/>
      <c r="DQ109" s="892" t="s">
        <v>294</v>
      </c>
      <c r="DR109" s="893"/>
      <c r="DS109" s="893"/>
      <c r="DT109" s="893"/>
      <c r="DU109" s="894"/>
      <c r="DV109" s="892" t="s">
        <v>419</v>
      </c>
      <c r="DW109" s="893"/>
      <c r="DX109" s="893"/>
      <c r="DY109" s="893"/>
      <c r="DZ109" s="895"/>
    </row>
    <row r="110" spans="1:131" s="218" customFormat="1" ht="26.25" customHeight="1" x14ac:dyDescent="0.15">
      <c r="A110" s="896" t="s">
        <v>421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12383091</v>
      </c>
      <c r="AB110" s="900"/>
      <c r="AC110" s="900"/>
      <c r="AD110" s="900"/>
      <c r="AE110" s="901"/>
      <c r="AF110" s="902">
        <v>12703878</v>
      </c>
      <c r="AG110" s="900"/>
      <c r="AH110" s="900"/>
      <c r="AI110" s="900"/>
      <c r="AJ110" s="901"/>
      <c r="AK110" s="902">
        <v>12794969</v>
      </c>
      <c r="AL110" s="900"/>
      <c r="AM110" s="900"/>
      <c r="AN110" s="900"/>
      <c r="AO110" s="901"/>
      <c r="AP110" s="903">
        <v>15.6</v>
      </c>
      <c r="AQ110" s="904"/>
      <c r="AR110" s="904"/>
      <c r="AS110" s="904"/>
      <c r="AT110" s="905"/>
      <c r="AU110" s="906" t="s">
        <v>69</v>
      </c>
      <c r="AV110" s="907"/>
      <c r="AW110" s="907"/>
      <c r="AX110" s="907"/>
      <c r="AY110" s="907"/>
      <c r="AZ110" s="929" t="s">
        <v>422</v>
      </c>
      <c r="BA110" s="897"/>
      <c r="BB110" s="897"/>
      <c r="BC110" s="897"/>
      <c r="BD110" s="897"/>
      <c r="BE110" s="897"/>
      <c r="BF110" s="897"/>
      <c r="BG110" s="897"/>
      <c r="BH110" s="897"/>
      <c r="BI110" s="897"/>
      <c r="BJ110" s="897"/>
      <c r="BK110" s="897"/>
      <c r="BL110" s="897"/>
      <c r="BM110" s="897"/>
      <c r="BN110" s="897"/>
      <c r="BO110" s="897"/>
      <c r="BP110" s="898"/>
      <c r="BQ110" s="930">
        <v>148841340</v>
      </c>
      <c r="BR110" s="931"/>
      <c r="BS110" s="931"/>
      <c r="BT110" s="931"/>
      <c r="BU110" s="931"/>
      <c r="BV110" s="931">
        <v>145187868</v>
      </c>
      <c r="BW110" s="931"/>
      <c r="BX110" s="931"/>
      <c r="BY110" s="931"/>
      <c r="BZ110" s="931"/>
      <c r="CA110" s="931">
        <v>144873341</v>
      </c>
      <c r="CB110" s="931"/>
      <c r="CC110" s="931"/>
      <c r="CD110" s="931"/>
      <c r="CE110" s="931"/>
      <c r="CF110" s="944">
        <v>176.7</v>
      </c>
      <c r="CG110" s="945"/>
      <c r="CH110" s="945"/>
      <c r="CI110" s="945"/>
      <c r="CJ110" s="945"/>
      <c r="CK110" s="946" t="s">
        <v>423</v>
      </c>
      <c r="CL110" s="947"/>
      <c r="CM110" s="929" t="s">
        <v>424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426</v>
      </c>
      <c r="BA111" s="923"/>
      <c r="BB111" s="923"/>
      <c r="BC111" s="923"/>
      <c r="BD111" s="923"/>
      <c r="BE111" s="923"/>
      <c r="BF111" s="923"/>
      <c r="BG111" s="923"/>
      <c r="BH111" s="923"/>
      <c r="BI111" s="923"/>
      <c r="BJ111" s="923"/>
      <c r="BK111" s="923"/>
      <c r="BL111" s="923"/>
      <c r="BM111" s="923"/>
      <c r="BN111" s="923"/>
      <c r="BO111" s="923"/>
      <c r="BP111" s="924"/>
      <c r="BQ111" s="925">
        <v>1430634</v>
      </c>
      <c r="BR111" s="926"/>
      <c r="BS111" s="926"/>
      <c r="BT111" s="926"/>
      <c r="BU111" s="926"/>
      <c r="BV111" s="926">
        <v>1654403</v>
      </c>
      <c r="BW111" s="926"/>
      <c r="BX111" s="926"/>
      <c r="BY111" s="926"/>
      <c r="BZ111" s="926"/>
      <c r="CA111" s="926">
        <v>1992215</v>
      </c>
      <c r="CB111" s="926"/>
      <c r="CC111" s="926"/>
      <c r="CD111" s="926"/>
      <c r="CE111" s="926"/>
      <c r="CF111" s="920">
        <v>2.4</v>
      </c>
      <c r="CG111" s="921"/>
      <c r="CH111" s="921"/>
      <c r="CI111" s="921"/>
      <c r="CJ111" s="921"/>
      <c r="CK111" s="948"/>
      <c r="CL111" s="949"/>
      <c r="CM111" s="922" t="s">
        <v>427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428</v>
      </c>
      <c r="B112" s="953"/>
      <c r="C112" s="923" t="s">
        <v>429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430</v>
      </c>
      <c r="BA112" s="923"/>
      <c r="BB112" s="923"/>
      <c r="BC112" s="923"/>
      <c r="BD112" s="923"/>
      <c r="BE112" s="923"/>
      <c r="BF112" s="923"/>
      <c r="BG112" s="923"/>
      <c r="BH112" s="923"/>
      <c r="BI112" s="923"/>
      <c r="BJ112" s="923"/>
      <c r="BK112" s="923"/>
      <c r="BL112" s="923"/>
      <c r="BM112" s="923"/>
      <c r="BN112" s="923"/>
      <c r="BO112" s="923"/>
      <c r="BP112" s="924"/>
      <c r="BQ112" s="925">
        <v>20798794</v>
      </c>
      <c r="BR112" s="926"/>
      <c r="BS112" s="926"/>
      <c r="BT112" s="926"/>
      <c r="BU112" s="926"/>
      <c r="BV112" s="926">
        <v>20546399</v>
      </c>
      <c r="BW112" s="926"/>
      <c r="BX112" s="926"/>
      <c r="BY112" s="926"/>
      <c r="BZ112" s="926"/>
      <c r="CA112" s="926">
        <v>19515064</v>
      </c>
      <c r="CB112" s="926"/>
      <c r="CC112" s="926"/>
      <c r="CD112" s="926"/>
      <c r="CE112" s="926"/>
      <c r="CF112" s="920">
        <v>23.8</v>
      </c>
      <c r="CG112" s="921"/>
      <c r="CH112" s="921"/>
      <c r="CI112" s="921"/>
      <c r="CJ112" s="921"/>
      <c r="CK112" s="948"/>
      <c r="CL112" s="949"/>
      <c r="CM112" s="922" t="s">
        <v>431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432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1909222</v>
      </c>
      <c r="AB113" s="938"/>
      <c r="AC113" s="938"/>
      <c r="AD113" s="938"/>
      <c r="AE113" s="939"/>
      <c r="AF113" s="940">
        <v>1822759</v>
      </c>
      <c r="AG113" s="938"/>
      <c r="AH113" s="938"/>
      <c r="AI113" s="938"/>
      <c r="AJ113" s="939"/>
      <c r="AK113" s="940">
        <v>1996407</v>
      </c>
      <c r="AL113" s="938"/>
      <c r="AM113" s="938"/>
      <c r="AN113" s="938"/>
      <c r="AO113" s="939"/>
      <c r="AP113" s="941">
        <v>2.4</v>
      </c>
      <c r="AQ113" s="942"/>
      <c r="AR113" s="942"/>
      <c r="AS113" s="942"/>
      <c r="AT113" s="943"/>
      <c r="AU113" s="908"/>
      <c r="AV113" s="909"/>
      <c r="AW113" s="909"/>
      <c r="AX113" s="909"/>
      <c r="AY113" s="909"/>
      <c r="AZ113" s="922" t="s">
        <v>433</v>
      </c>
      <c r="BA113" s="923"/>
      <c r="BB113" s="923"/>
      <c r="BC113" s="923"/>
      <c r="BD113" s="923"/>
      <c r="BE113" s="923"/>
      <c r="BF113" s="923"/>
      <c r="BG113" s="923"/>
      <c r="BH113" s="923"/>
      <c r="BI113" s="923"/>
      <c r="BJ113" s="923"/>
      <c r="BK113" s="923"/>
      <c r="BL113" s="923"/>
      <c r="BM113" s="923"/>
      <c r="BN113" s="923"/>
      <c r="BO113" s="923"/>
      <c r="BP113" s="924"/>
      <c r="BQ113" s="925">
        <v>534912</v>
      </c>
      <c r="BR113" s="926"/>
      <c r="BS113" s="926"/>
      <c r="BT113" s="926"/>
      <c r="BU113" s="926"/>
      <c r="BV113" s="926">
        <v>449579</v>
      </c>
      <c r="BW113" s="926"/>
      <c r="BX113" s="926"/>
      <c r="BY113" s="926"/>
      <c r="BZ113" s="926"/>
      <c r="CA113" s="926">
        <v>595904</v>
      </c>
      <c r="CB113" s="926"/>
      <c r="CC113" s="926"/>
      <c r="CD113" s="926"/>
      <c r="CE113" s="926"/>
      <c r="CF113" s="920">
        <v>0.7</v>
      </c>
      <c r="CG113" s="921"/>
      <c r="CH113" s="921"/>
      <c r="CI113" s="921"/>
      <c r="CJ113" s="921"/>
      <c r="CK113" s="948"/>
      <c r="CL113" s="949"/>
      <c r="CM113" s="922" t="s">
        <v>434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49833</v>
      </c>
      <c r="AB114" s="959"/>
      <c r="AC114" s="959"/>
      <c r="AD114" s="959"/>
      <c r="AE114" s="960"/>
      <c r="AF114" s="961">
        <v>52614</v>
      </c>
      <c r="AG114" s="959"/>
      <c r="AH114" s="959"/>
      <c r="AI114" s="959"/>
      <c r="AJ114" s="960"/>
      <c r="AK114" s="961">
        <v>72831</v>
      </c>
      <c r="AL114" s="959"/>
      <c r="AM114" s="959"/>
      <c r="AN114" s="959"/>
      <c r="AO114" s="960"/>
      <c r="AP114" s="962">
        <v>0.1</v>
      </c>
      <c r="AQ114" s="963"/>
      <c r="AR114" s="963"/>
      <c r="AS114" s="963"/>
      <c r="AT114" s="964"/>
      <c r="AU114" s="908"/>
      <c r="AV114" s="909"/>
      <c r="AW114" s="909"/>
      <c r="AX114" s="909"/>
      <c r="AY114" s="909"/>
      <c r="AZ114" s="922" t="s">
        <v>436</v>
      </c>
      <c r="BA114" s="923"/>
      <c r="BB114" s="923"/>
      <c r="BC114" s="923"/>
      <c r="BD114" s="923"/>
      <c r="BE114" s="923"/>
      <c r="BF114" s="923"/>
      <c r="BG114" s="923"/>
      <c r="BH114" s="923"/>
      <c r="BI114" s="923"/>
      <c r="BJ114" s="923"/>
      <c r="BK114" s="923"/>
      <c r="BL114" s="923"/>
      <c r="BM114" s="923"/>
      <c r="BN114" s="923"/>
      <c r="BO114" s="923"/>
      <c r="BP114" s="924"/>
      <c r="BQ114" s="925">
        <v>16729115</v>
      </c>
      <c r="BR114" s="926"/>
      <c r="BS114" s="926"/>
      <c r="BT114" s="926"/>
      <c r="BU114" s="926"/>
      <c r="BV114" s="926">
        <v>17360318</v>
      </c>
      <c r="BW114" s="926"/>
      <c r="BX114" s="926"/>
      <c r="BY114" s="926"/>
      <c r="BZ114" s="926"/>
      <c r="CA114" s="926">
        <v>17184094</v>
      </c>
      <c r="CB114" s="926"/>
      <c r="CC114" s="926"/>
      <c r="CD114" s="926"/>
      <c r="CE114" s="926"/>
      <c r="CF114" s="920">
        <v>21</v>
      </c>
      <c r="CG114" s="921"/>
      <c r="CH114" s="921"/>
      <c r="CI114" s="921"/>
      <c r="CJ114" s="921"/>
      <c r="CK114" s="948"/>
      <c r="CL114" s="949"/>
      <c r="CM114" s="922" t="s">
        <v>437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11978</v>
      </c>
      <c r="AB115" s="938"/>
      <c r="AC115" s="938"/>
      <c r="AD115" s="938"/>
      <c r="AE115" s="939"/>
      <c r="AF115" s="940">
        <v>7642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440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1430634</v>
      </c>
      <c r="DH115" s="959"/>
      <c r="DI115" s="959"/>
      <c r="DJ115" s="959"/>
      <c r="DK115" s="960"/>
      <c r="DL115" s="961">
        <v>1654403</v>
      </c>
      <c r="DM115" s="959"/>
      <c r="DN115" s="959"/>
      <c r="DO115" s="959"/>
      <c r="DP115" s="960"/>
      <c r="DQ115" s="961">
        <v>1992215</v>
      </c>
      <c r="DR115" s="959"/>
      <c r="DS115" s="959"/>
      <c r="DT115" s="959"/>
      <c r="DU115" s="960"/>
      <c r="DV115" s="962">
        <v>2.4</v>
      </c>
      <c r="DW115" s="963"/>
      <c r="DX115" s="963"/>
      <c r="DY115" s="963"/>
      <c r="DZ115" s="964"/>
    </row>
    <row r="116" spans="1:130" s="218" customFormat="1" ht="26.25" customHeight="1" x14ac:dyDescent="0.15">
      <c r="A116" s="956"/>
      <c r="B116" s="957"/>
      <c r="C116" s="965" t="s">
        <v>441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23</v>
      </c>
      <c r="AB116" s="959"/>
      <c r="AC116" s="959"/>
      <c r="AD116" s="959"/>
      <c r="AE116" s="960"/>
      <c r="AF116" s="961">
        <v>57</v>
      </c>
      <c r="AG116" s="959"/>
      <c r="AH116" s="959"/>
      <c r="AI116" s="959"/>
      <c r="AJ116" s="960"/>
      <c r="AK116" s="961">
        <v>5456</v>
      </c>
      <c r="AL116" s="959"/>
      <c r="AM116" s="959"/>
      <c r="AN116" s="959"/>
      <c r="AO116" s="960"/>
      <c r="AP116" s="962">
        <v>0</v>
      </c>
      <c r="AQ116" s="963"/>
      <c r="AR116" s="963"/>
      <c r="AS116" s="963"/>
      <c r="AT116" s="964"/>
      <c r="AU116" s="908"/>
      <c r="AV116" s="909"/>
      <c r="AW116" s="909"/>
      <c r="AX116" s="909"/>
      <c r="AY116" s="909"/>
      <c r="AZ116" s="967" t="s">
        <v>442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444</v>
      </c>
      <c r="Z117" s="894"/>
      <c r="AA117" s="978">
        <v>14354147</v>
      </c>
      <c r="AB117" s="979"/>
      <c r="AC117" s="979"/>
      <c r="AD117" s="979"/>
      <c r="AE117" s="980"/>
      <c r="AF117" s="981">
        <v>14586950</v>
      </c>
      <c r="AG117" s="979"/>
      <c r="AH117" s="979"/>
      <c r="AI117" s="979"/>
      <c r="AJ117" s="980"/>
      <c r="AK117" s="981">
        <v>14869663</v>
      </c>
      <c r="AL117" s="979"/>
      <c r="AM117" s="979"/>
      <c r="AN117" s="979"/>
      <c r="AO117" s="980"/>
      <c r="AP117" s="982"/>
      <c r="AQ117" s="983"/>
      <c r="AR117" s="983"/>
      <c r="AS117" s="983"/>
      <c r="AT117" s="984"/>
      <c r="AU117" s="908"/>
      <c r="AV117" s="909"/>
      <c r="AW117" s="909"/>
      <c r="AX117" s="909"/>
      <c r="AY117" s="909"/>
      <c r="AZ117" s="974" t="s">
        <v>445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420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417</v>
      </c>
      <c r="AB118" s="893"/>
      <c r="AC118" s="893"/>
      <c r="AD118" s="893"/>
      <c r="AE118" s="894"/>
      <c r="AF118" s="892" t="s">
        <v>418</v>
      </c>
      <c r="AG118" s="893"/>
      <c r="AH118" s="893"/>
      <c r="AI118" s="893"/>
      <c r="AJ118" s="894"/>
      <c r="AK118" s="892" t="s">
        <v>294</v>
      </c>
      <c r="AL118" s="893"/>
      <c r="AM118" s="893"/>
      <c r="AN118" s="893"/>
      <c r="AO118" s="894"/>
      <c r="AP118" s="970" t="s">
        <v>419</v>
      </c>
      <c r="AQ118" s="971"/>
      <c r="AR118" s="971"/>
      <c r="AS118" s="971"/>
      <c r="AT118" s="972"/>
      <c r="AU118" s="908"/>
      <c r="AV118" s="909"/>
      <c r="AW118" s="909"/>
      <c r="AX118" s="909"/>
      <c r="AY118" s="909"/>
      <c r="AZ118" s="973" t="s">
        <v>447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423</v>
      </c>
      <c r="B119" s="947"/>
      <c r="C119" s="929" t="s">
        <v>424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449</v>
      </c>
      <c r="BP119" s="1005"/>
      <c r="BQ119" s="999">
        <v>188334795</v>
      </c>
      <c r="BR119" s="1000"/>
      <c r="BS119" s="1000"/>
      <c r="BT119" s="1000"/>
      <c r="BU119" s="1000"/>
      <c r="BV119" s="1000">
        <v>185198567</v>
      </c>
      <c r="BW119" s="1000"/>
      <c r="BX119" s="1000"/>
      <c r="BY119" s="1000"/>
      <c r="BZ119" s="1000"/>
      <c r="CA119" s="1000">
        <v>184160618</v>
      </c>
      <c r="CB119" s="1000"/>
      <c r="CC119" s="1000"/>
      <c r="CD119" s="1000"/>
      <c r="CE119" s="1000"/>
      <c r="CF119" s="1001"/>
      <c r="CG119" s="1002"/>
      <c r="CH119" s="1002"/>
      <c r="CI119" s="1002"/>
      <c r="CJ119" s="1003"/>
      <c r="CK119" s="950"/>
      <c r="CL119" s="951"/>
      <c r="CM119" s="973" t="s">
        <v>450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451</v>
      </c>
      <c r="AV120" s="992"/>
      <c r="AW120" s="992"/>
      <c r="AX120" s="992"/>
      <c r="AY120" s="993"/>
      <c r="AZ120" s="929" t="s">
        <v>452</v>
      </c>
      <c r="BA120" s="897"/>
      <c r="BB120" s="897"/>
      <c r="BC120" s="897"/>
      <c r="BD120" s="897"/>
      <c r="BE120" s="897"/>
      <c r="BF120" s="897"/>
      <c r="BG120" s="897"/>
      <c r="BH120" s="897"/>
      <c r="BI120" s="897"/>
      <c r="BJ120" s="897"/>
      <c r="BK120" s="897"/>
      <c r="BL120" s="897"/>
      <c r="BM120" s="897"/>
      <c r="BN120" s="897"/>
      <c r="BO120" s="897"/>
      <c r="BP120" s="898"/>
      <c r="BQ120" s="930">
        <v>29724034</v>
      </c>
      <c r="BR120" s="931"/>
      <c r="BS120" s="931"/>
      <c r="BT120" s="931"/>
      <c r="BU120" s="931"/>
      <c r="BV120" s="931">
        <v>30008294</v>
      </c>
      <c r="BW120" s="931"/>
      <c r="BX120" s="931"/>
      <c r="BY120" s="931"/>
      <c r="BZ120" s="931"/>
      <c r="CA120" s="931">
        <v>29097339</v>
      </c>
      <c r="CB120" s="931"/>
      <c r="CC120" s="931"/>
      <c r="CD120" s="931"/>
      <c r="CE120" s="931"/>
      <c r="CF120" s="944">
        <v>35.5</v>
      </c>
      <c r="CG120" s="945"/>
      <c r="CH120" s="945"/>
      <c r="CI120" s="945"/>
      <c r="CJ120" s="945"/>
      <c r="CK120" s="1006" t="s">
        <v>453</v>
      </c>
      <c r="CL120" s="1007"/>
      <c r="CM120" s="1007"/>
      <c r="CN120" s="1007"/>
      <c r="CO120" s="1008"/>
      <c r="CP120" s="1014" t="s">
        <v>399</v>
      </c>
      <c r="CQ120" s="1015"/>
      <c r="CR120" s="1015"/>
      <c r="CS120" s="1015"/>
      <c r="CT120" s="1015"/>
      <c r="CU120" s="1015"/>
      <c r="CV120" s="1015"/>
      <c r="CW120" s="1015"/>
      <c r="CX120" s="1015"/>
      <c r="CY120" s="1015"/>
      <c r="CZ120" s="1015"/>
      <c r="DA120" s="1015"/>
      <c r="DB120" s="1015"/>
      <c r="DC120" s="1015"/>
      <c r="DD120" s="1015"/>
      <c r="DE120" s="1015"/>
      <c r="DF120" s="1016"/>
      <c r="DG120" s="930">
        <v>15494068</v>
      </c>
      <c r="DH120" s="931"/>
      <c r="DI120" s="931"/>
      <c r="DJ120" s="931"/>
      <c r="DK120" s="931"/>
      <c r="DL120" s="931">
        <v>14683899</v>
      </c>
      <c r="DM120" s="931"/>
      <c r="DN120" s="931"/>
      <c r="DO120" s="931"/>
      <c r="DP120" s="931"/>
      <c r="DQ120" s="931">
        <v>14141128</v>
      </c>
      <c r="DR120" s="931"/>
      <c r="DS120" s="931"/>
      <c r="DT120" s="931"/>
      <c r="DU120" s="931"/>
      <c r="DV120" s="932">
        <v>17.2</v>
      </c>
      <c r="DW120" s="932"/>
      <c r="DX120" s="932"/>
      <c r="DY120" s="932"/>
      <c r="DZ120" s="933"/>
    </row>
    <row r="121" spans="1:130" s="218" customFormat="1" ht="26.25" customHeight="1" x14ac:dyDescent="0.15">
      <c r="A121" s="1057"/>
      <c r="B121" s="949"/>
      <c r="C121" s="974" t="s">
        <v>454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455</v>
      </c>
      <c r="BA121" s="923"/>
      <c r="BB121" s="923"/>
      <c r="BC121" s="923"/>
      <c r="BD121" s="923"/>
      <c r="BE121" s="923"/>
      <c r="BF121" s="923"/>
      <c r="BG121" s="923"/>
      <c r="BH121" s="923"/>
      <c r="BI121" s="923"/>
      <c r="BJ121" s="923"/>
      <c r="BK121" s="923"/>
      <c r="BL121" s="923"/>
      <c r="BM121" s="923"/>
      <c r="BN121" s="923"/>
      <c r="BO121" s="923"/>
      <c r="BP121" s="924"/>
      <c r="BQ121" s="925">
        <v>35440116</v>
      </c>
      <c r="BR121" s="926"/>
      <c r="BS121" s="926"/>
      <c r="BT121" s="926"/>
      <c r="BU121" s="926"/>
      <c r="BV121" s="926">
        <v>34399042</v>
      </c>
      <c r="BW121" s="926"/>
      <c r="BX121" s="926"/>
      <c r="BY121" s="926"/>
      <c r="BZ121" s="926"/>
      <c r="CA121" s="926">
        <v>34216307</v>
      </c>
      <c r="CB121" s="926"/>
      <c r="CC121" s="926"/>
      <c r="CD121" s="926"/>
      <c r="CE121" s="926"/>
      <c r="CF121" s="920">
        <v>41.7</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4903741</v>
      </c>
      <c r="DH121" s="926"/>
      <c r="DI121" s="926"/>
      <c r="DJ121" s="926"/>
      <c r="DK121" s="926"/>
      <c r="DL121" s="926">
        <v>5501437</v>
      </c>
      <c r="DM121" s="926"/>
      <c r="DN121" s="926"/>
      <c r="DO121" s="926"/>
      <c r="DP121" s="926"/>
      <c r="DQ121" s="926">
        <v>5043857</v>
      </c>
      <c r="DR121" s="926"/>
      <c r="DS121" s="926"/>
      <c r="DT121" s="926"/>
      <c r="DU121" s="926"/>
      <c r="DV121" s="927">
        <v>6.2</v>
      </c>
      <c r="DW121" s="927"/>
      <c r="DX121" s="927"/>
      <c r="DY121" s="927"/>
      <c r="DZ121" s="928"/>
    </row>
    <row r="122" spans="1:130" s="218" customFormat="1" ht="26.25" customHeight="1" x14ac:dyDescent="0.15">
      <c r="A122" s="1057"/>
      <c r="B122" s="949"/>
      <c r="C122" s="922" t="s">
        <v>437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456</v>
      </c>
      <c r="BA122" s="965"/>
      <c r="BB122" s="965"/>
      <c r="BC122" s="965"/>
      <c r="BD122" s="965"/>
      <c r="BE122" s="965"/>
      <c r="BF122" s="965"/>
      <c r="BG122" s="965"/>
      <c r="BH122" s="965"/>
      <c r="BI122" s="965"/>
      <c r="BJ122" s="965"/>
      <c r="BK122" s="965"/>
      <c r="BL122" s="965"/>
      <c r="BM122" s="965"/>
      <c r="BN122" s="965"/>
      <c r="BO122" s="965"/>
      <c r="BP122" s="966"/>
      <c r="BQ122" s="999">
        <v>136683750</v>
      </c>
      <c r="BR122" s="1000"/>
      <c r="BS122" s="1000"/>
      <c r="BT122" s="1000"/>
      <c r="BU122" s="1000"/>
      <c r="BV122" s="1000">
        <v>133899113</v>
      </c>
      <c r="BW122" s="1000"/>
      <c r="BX122" s="1000"/>
      <c r="BY122" s="1000"/>
      <c r="BZ122" s="1000"/>
      <c r="CA122" s="1000">
        <v>130273104</v>
      </c>
      <c r="CB122" s="1000"/>
      <c r="CC122" s="1000"/>
      <c r="CD122" s="1000"/>
      <c r="CE122" s="1000"/>
      <c r="CF122" s="1017">
        <v>158.9</v>
      </c>
      <c r="CG122" s="1018"/>
      <c r="CH122" s="1018"/>
      <c r="CI122" s="1018"/>
      <c r="CJ122" s="1018"/>
      <c r="CK122" s="1009"/>
      <c r="CL122" s="1010"/>
      <c r="CM122" s="1010"/>
      <c r="CN122" s="1010"/>
      <c r="CO122" s="1011"/>
      <c r="CP122" s="1019" t="s">
        <v>398</v>
      </c>
      <c r="CQ122" s="1020"/>
      <c r="CR122" s="1020"/>
      <c r="CS122" s="1020"/>
      <c r="CT122" s="1020"/>
      <c r="CU122" s="1020"/>
      <c r="CV122" s="1020"/>
      <c r="CW122" s="1020"/>
      <c r="CX122" s="1020"/>
      <c r="CY122" s="1020"/>
      <c r="CZ122" s="1020"/>
      <c r="DA122" s="1020"/>
      <c r="DB122" s="1020"/>
      <c r="DC122" s="1020"/>
      <c r="DD122" s="1020"/>
      <c r="DE122" s="1020"/>
      <c r="DF122" s="1021"/>
      <c r="DG122" s="925">
        <v>310530</v>
      </c>
      <c r="DH122" s="926"/>
      <c r="DI122" s="926"/>
      <c r="DJ122" s="926"/>
      <c r="DK122" s="926"/>
      <c r="DL122" s="926">
        <v>284704</v>
      </c>
      <c r="DM122" s="926"/>
      <c r="DN122" s="926"/>
      <c r="DO122" s="926"/>
      <c r="DP122" s="926"/>
      <c r="DQ122" s="926">
        <v>258418</v>
      </c>
      <c r="DR122" s="926"/>
      <c r="DS122" s="926"/>
      <c r="DT122" s="926"/>
      <c r="DU122" s="926"/>
      <c r="DV122" s="927">
        <v>0.3</v>
      </c>
      <c r="DW122" s="927"/>
      <c r="DX122" s="927"/>
      <c r="DY122" s="927"/>
      <c r="DZ122" s="928"/>
    </row>
    <row r="123" spans="1:130" s="218" customFormat="1" ht="26.25" customHeight="1" x14ac:dyDescent="0.15">
      <c r="A123" s="1057"/>
      <c r="B123" s="949"/>
      <c r="C123" s="922" t="s">
        <v>443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457</v>
      </c>
      <c r="BP123" s="1005"/>
      <c r="BQ123" s="1063">
        <v>201847900</v>
      </c>
      <c r="BR123" s="1064"/>
      <c r="BS123" s="1064"/>
      <c r="BT123" s="1064"/>
      <c r="BU123" s="1064"/>
      <c r="BV123" s="1064">
        <v>198306449</v>
      </c>
      <c r="BW123" s="1064"/>
      <c r="BX123" s="1064"/>
      <c r="BY123" s="1064"/>
      <c r="BZ123" s="1064"/>
      <c r="CA123" s="1064">
        <v>193586750</v>
      </c>
      <c r="CB123" s="1064"/>
      <c r="CC123" s="1064"/>
      <c r="CD123" s="1064"/>
      <c r="CE123" s="1064"/>
      <c r="CF123" s="1001"/>
      <c r="CG123" s="1002"/>
      <c r="CH123" s="1002"/>
      <c r="CI123" s="1002"/>
      <c r="CJ123" s="1003"/>
      <c r="CK123" s="1009"/>
      <c r="CL123" s="1010"/>
      <c r="CM123" s="1010"/>
      <c r="CN123" s="1010"/>
      <c r="CO123" s="1011"/>
      <c r="CP123" s="1019" t="s">
        <v>400</v>
      </c>
      <c r="CQ123" s="1020"/>
      <c r="CR123" s="1020"/>
      <c r="CS123" s="1020"/>
      <c r="CT123" s="1020"/>
      <c r="CU123" s="1020"/>
      <c r="CV123" s="1020"/>
      <c r="CW123" s="1020"/>
      <c r="CX123" s="1020"/>
      <c r="CY123" s="1020"/>
      <c r="CZ123" s="1020"/>
      <c r="DA123" s="1020"/>
      <c r="DB123" s="1020"/>
      <c r="DC123" s="1020"/>
      <c r="DD123" s="1020"/>
      <c r="DE123" s="1020"/>
      <c r="DF123" s="1021"/>
      <c r="DG123" s="958">
        <v>80376</v>
      </c>
      <c r="DH123" s="959"/>
      <c r="DI123" s="959"/>
      <c r="DJ123" s="959"/>
      <c r="DK123" s="960"/>
      <c r="DL123" s="961">
        <v>70103</v>
      </c>
      <c r="DM123" s="959"/>
      <c r="DN123" s="959"/>
      <c r="DO123" s="959"/>
      <c r="DP123" s="960"/>
      <c r="DQ123" s="961">
        <v>65198</v>
      </c>
      <c r="DR123" s="959"/>
      <c r="DS123" s="959"/>
      <c r="DT123" s="959"/>
      <c r="DU123" s="960"/>
      <c r="DV123" s="962">
        <v>0.1</v>
      </c>
      <c r="DW123" s="963"/>
      <c r="DX123" s="963"/>
      <c r="DY123" s="963"/>
      <c r="DZ123" s="964"/>
    </row>
    <row r="124" spans="1:130" s="218" customFormat="1" ht="26.25" customHeight="1" thickBot="1" x14ac:dyDescent="0.2">
      <c r="A124" s="1057"/>
      <c r="B124" s="949"/>
      <c r="C124" s="922" t="s">
        <v>446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459</v>
      </c>
      <c r="CQ124" s="1020"/>
      <c r="CR124" s="1020"/>
      <c r="CS124" s="1020"/>
      <c r="CT124" s="1020"/>
      <c r="CU124" s="1020"/>
      <c r="CV124" s="1020"/>
      <c r="CW124" s="1020"/>
      <c r="CX124" s="1020"/>
      <c r="CY124" s="1020"/>
      <c r="CZ124" s="1020"/>
      <c r="DA124" s="1020"/>
      <c r="DB124" s="1020"/>
      <c r="DC124" s="1020"/>
      <c r="DD124" s="1020"/>
      <c r="DE124" s="1020"/>
      <c r="DF124" s="1021"/>
      <c r="DG124" s="1004">
        <v>10079</v>
      </c>
      <c r="DH124" s="986"/>
      <c r="DI124" s="986"/>
      <c r="DJ124" s="986"/>
      <c r="DK124" s="987"/>
      <c r="DL124" s="985">
        <v>6256</v>
      </c>
      <c r="DM124" s="986"/>
      <c r="DN124" s="986"/>
      <c r="DO124" s="986"/>
      <c r="DP124" s="987"/>
      <c r="DQ124" s="985">
        <v>6463</v>
      </c>
      <c r="DR124" s="986"/>
      <c r="DS124" s="986"/>
      <c r="DT124" s="986"/>
      <c r="DU124" s="987"/>
      <c r="DV124" s="988">
        <v>0</v>
      </c>
      <c r="DW124" s="989"/>
      <c r="DX124" s="989"/>
      <c r="DY124" s="989"/>
      <c r="DZ124" s="990"/>
    </row>
    <row r="125" spans="1:130" s="218" customFormat="1" ht="26.25" customHeight="1" x14ac:dyDescent="0.15">
      <c r="A125" s="1057"/>
      <c r="B125" s="949"/>
      <c r="C125" s="922" t="s">
        <v>448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460</v>
      </c>
      <c r="CL125" s="1007"/>
      <c r="CM125" s="1007"/>
      <c r="CN125" s="1007"/>
      <c r="CO125" s="1008"/>
      <c r="CP125" s="929" t="s">
        <v>461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450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11978</v>
      </c>
      <c r="AB126" s="959"/>
      <c r="AC126" s="959"/>
      <c r="AD126" s="959"/>
      <c r="AE126" s="960"/>
      <c r="AF126" s="961">
        <v>7642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464</v>
      </c>
      <c r="AY127" s="1032"/>
      <c r="AZ127" s="1032"/>
      <c r="BA127" s="1032"/>
      <c r="BB127" s="1032"/>
      <c r="BC127" s="1032"/>
      <c r="BD127" s="1032"/>
      <c r="BE127" s="1033"/>
      <c r="BF127" s="1034" t="s">
        <v>465</v>
      </c>
      <c r="BG127" s="1032"/>
      <c r="BH127" s="1032"/>
      <c r="BI127" s="1032"/>
      <c r="BJ127" s="1032"/>
      <c r="BK127" s="1032"/>
      <c r="BL127" s="1033"/>
      <c r="BM127" s="1034" t="s">
        <v>466</v>
      </c>
      <c r="BN127" s="1032"/>
      <c r="BO127" s="1032"/>
      <c r="BP127" s="1032"/>
      <c r="BQ127" s="1032"/>
      <c r="BR127" s="1032"/>
      <c r="BS127" s="1033"/>
      <c r="BT127" s="1034" t="s">
        <v>467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470</v>
      </c>
      <c r="X128" s="1043"/>
      <c r="Y128" s="1043"/>
      <c r="Z128" s="1044"/>
      <c r="AA128" s="1045">
        <v>2489500</v>
      </c>
      <c r="AB128" s="1046"/>
      <c r="AC128" s="1046"/>
      <c r="AD128" s="1046"/>
      <c r="AE128" s="1047"/>
      <c r="AF128" s="1048">
        <v>2542728</v>
      </c>
      <c r="AG128" s="1046"/>
      <c r="AH128" s="1046"/>
      <c r="AI128" s="1046"/>
      <c r="AJ128" s="1047"/>
      <c r="AK128" s="1048">
        <v>2404957</v>
      </c>
      <c r="AL128" s="1046"/>
      <c r="AM128" s="1046"/>
      <c r="AN128" s="1046"/>
      <c r="AO128" s="1047"/>
      <c r="AP128" s="1049"/>
      <c r="AQ128" s="1050"/>
      <c r="AR128" s="1050"/>
      <c r="AS128" s="1050"/>
      <c r="AT128" s="1051"/>
      <c r="AU128" s="220"/>
      <c r="AV128" s="220"/>
      <c r="AW128" s="220"/>
      <c r="AX128" s="896" t="s">
        <v>471</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473</v>
      </c>
      <c r="X129" s="1071"/>
      <c r="Y129" s="1071"/>
      <c r="Z129" s="1072"/>
      <c r="AA129" s="958">
        <v>88752918</v>
      </c>
      <c r="AB129" s="959"/>
      <c r="AC129" s="959"/>
      <c r="AD129" s="959"/>
      <c r="AE129" s="960"/>
      <c r="AF129" s="961">
        <v>90150909</v>
      </c>
      <c r="AG129" s="959"/>
      <c r="AH129" s="959"/>
      <c r="AI129" s="959"/>
      <c r="AJ129" s="960"/>
      <c r="AK129" s="961">
        <v>91998582</v>
      </c>
      <c r="AL129" s="959"/>
      <c r="AM129" s="959"/>
      <c r="AN129" s="959"/>
      <c r="AO129" s="960"/>
      <c r="AP129" s="1073"/>
      <c r="AQ129" s="1074"/>
      <c r="AR129" s="1074"/>
      <c r="AS129" s="1074"/>
      <c r="AT129" s="1075"/>
      <c r="AU129" s="221"/>
      <c r="AV129" s="221"/>
      <c r="AW129" s="221"/>
      <c r="AX129" s="1065" t="s">
        <v>474</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476</v>
      </c>
      <c r="X130" s="1071"/>
      <c r="Y130" s="1071"/>
      <c r="Z130" s="1072"/>
      <c r="AA130" s="958">
        <v>10128125</v>
      </c>
      <c r="AB130" s="959"/>
      <c r="AC130" s="959"/>
      <c r="AD130" s="959"/>
      <c r="AE130" s="960"/>
      <c r="AF130" s="961">
        <v>10093921</v>
      </c>
      <c r="AG130" s="959"/>
      <c r="AH130" s="959"/>
      <c r="AI130" s="959"/>
      <c r="AJ130" s="960"/>
      <c r="AK130" s="961">
        <v>9991330</v>
      </c>
      <c r="AL130" s="959"/>
      <c r="AM130" s="959"/>
      <c r="AN130" s="959"/>
      <c r="AO130" s="960"/>
      <c r="AP130" s="1073"/>
      <c r="AQ130" s="1074"/>
      <c r="AR130" s="1074"/>
      <c r="AS130" s="1074"/>
      <c r="AT130" s="1075"/>
      <c r="AU130" s="221"/>
      <c r="AV130" s="221"/>
      <c r="AW130" s="221"/>
      <c r="AX130" s="1065" t="s">
        <v>477</v>
      </c>
      <c r="AY130" s="923"/>
      <c r="AZ130" s="923"/>
      <c r="BA130" s="923"/>
      <c r="BB130" s="923"/>
      <c r="BC130" s="923"/>
      <c r="BD130" s="923"/>
      <c r="BE130" s="924"/>
      <c r="BF130" s="1101">
        <v>2.5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478</v>
      </c>
      <c r="X131" s="1108"/>
      <c r="Y131" s="1108"/>
      <c r="Z131" s="1109"/>
      <c r="AA131" s="1004">
        <v>78624793</v>
      </c>
      <c r="AB131" s="986"/>
      <c r="AC131" s="986"/>
      <c r="AD131" s="986"/>
      <c r="AE131" s="987"/>
      <c r="AF131" s="985">
        <v>80056988</v>
      </c>
      <c r="AG131" s="986"/>
      <c r="AH131" s="986"/>
      <c r="AI131" s="986"/>
      <c r="AJ131" s="987"/>
      <c r="AK131" s="985">
        <v>82007252</v>
      </c>
      <c r="AL131" s="986"/>
      <c r="AM131" s="986"/>
      <c r="AN131" s="986"/>
      <c r="AO131" s="987"/>
      <c r="AP131" s="1110"/>
      <c r="AQ131" s="1111"/>
      <c r="AR131" s="1111"/>
      <c r="AS131" s="1111"/>
      <c r="AT131" s="1112"/>
      <c r="AU131" s="221"/>
      <c r="AV131" s="221"/>
      <c r="AW131" s="221"/>
      <c r="AX131" s="1083" t="s">
        <v>479</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480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481</v>
      </c>
      <c r="W132" s="1094"/>
      <c r="X132" s="1094"/>
      <c r="Y132" s="1094"/>
      <c r="Z132" s="1095"/>
      <c r="AA132" s="1096">
        <v>2.2086188510000002</v>
      </c>
      <c r="AB132" s="1097"/>
      <c r="AC132" s="1097"/>
      <c r="AD132" s="1097"/>
      <c r="AE132" s="1098"/>
      <c r="AF132" s="1099">
        <v>2.436140865</v>
      </c>
      <c r="AG132" s="1097"/>
      <c r="AH132" s="1097"/>
      <c r="AI132" s="1097"/>
      <c r="AJ132" s="1098"/>
      <c r="AK132" s="1099">
        <v>3.0160454589999999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482</v>
      </c>
      <c r="W133" s="1077"/>
      <c r="X133" s="1077"/>
      <c r="Y133" s="1077"/>
      <c r="Z133" s="1078"/>
      <c r="AA133" s="1079">
        <v>2.9</v>
      </c>
      <c r="AB133" s="1080"/>
      <c r="AC133" s="1080"/>
      <c r="AD133" s="1080"/>
      <c r="AE133" s="1081"/>
      <c r="AF133" s="1079">
        <v>2.5</v>
      </c>
      <c r="AG133" s="1080"/>
      <c r="AH133" s="1080"/>
      <c r="AI133" s="1080"/>
      <c r="AJ133" s="1081"/>
      <c r="AK133" s="1079">
        <v>2.5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ZoFd7Tho1h0sl2czPydU4PeGEx+abiW4l5ZZp0qCXRFQlq86G0vD8n5urHoNBEshZfbXmzgI6WWI/qNl+Xg/w==" saltValue="xBTm2MzHBy3MCmEqzDU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70" zoomScaleNormal="85" zoomScaleSheetLayoutView="70" workbookViewId="0">
      <selection activeCell="DF28" sqref="DF28"/>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y2xbAZNAQkcSDbj11Dku2Re8j6lyXWhmOEIqomf87UVNpl41ObN5YrmdWV6eXfkHqEqDU6v01c9NhYXY3wUA==" saltValue="MNf9UnTUmuSSi/K65ZLi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L26"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Vda3cD+2kF0RjHWikyddNS3Uhx+HnsIEz/kZYRBgnlSxiZTlSirB2Ol+MdgCQcxB+6TIKbyvYByy3YnpkByqw==" saltValue="zCvAI/28NCTNCes15TVD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AP21" sqref="AP21"/>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486</v>
      </c>
      <c r="AP7" s="260"/>
      <c r="AQ7" s="261" t="s">
        <v>487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488</v>
      </c>
      <c r="AQ8" s="267" t="s">
        <v>489</v>
      </c>
      <c r="AR8" s="268" t="s">
        <v>490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491</v>
      </c>
      <c r="AL9" s="1117"/>
      <c r="AM9" s="1117"/>
      <c r="AN9" s="1118"/>
      <c r="AO9" s="269">
        <v>31220940</v>
      </c>
      <c r="AP9" s="269">
        <v>78223</v>
      </c>
      <c r="AQ9" s="270">
        <v>69190</v>
      </c>
      <c r="AR9" s="271">
        <v>13.1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492</v>
      </c>
      <c r="AL10" s="1117"/>
      <c r="AM10" s="1117"/>
      <c r="AN10" s="1118"/>
      <c r="AO10" s="272">
        <v>95413</v>
      </c>
      <c r="AP10" s="272">
        <v>239</v>
      </c>
      <c r="AQ10" s="273">
        <v>1817</v>
      </c>
      <c r="AR10" s="274">
        <v>-86.8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493</v>
      </c>
      <c r="AL11" s="1117"/>
      <c r="AM11" s="1117"/>
      <c r="AN11" s="1118"/>
      <c r="AO11" s="272">
        <v>966750</v>
      </c>
      <c r="AP11" s="272">
        <v>2422</v>
      </c>
      <c r="AQ11" s="273">
        <v>711</v>
      </c>
      <c r="AR11" s="274">
        <v>240.6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494</v>
      </c>
      <c r="AL12" s="1117"/>
      <c r="AM12" s="1117"/>
      <c r="AN12" s="1118"/>
      <c r="AO12" s="272" t="s">
        <v>495</v>
      </c>
      <c r="AP12" s="272" t="s">
        <v>495</v>
      </c>
      <c r="AQ12" s="273">
        <v>19</v>
      </c>
      <c r="AR12" s="274" t="s">
        <v>495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496</v>
      </c>
      <c r="AL13" s="1117"/>
      <c r="AM13" s="1117"/>
      <c r="AN13" s="1118"/>
      <c r="AO13" s="272">
        <v>257766</v>
      </c>
      <c r="AP13" s="272">
        <v>646</v>
      </c>
      <c r="AQ13" s="273">
        <v>2094</v>
      </c>
      <c r="AR13" s="274">
        <v>-69.099999999999994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497</v>
      </c>
      <c r="AL14" s="1117"/>
      <c r="AM14" s="1117"/>
      <c r="AN14" s="1118"/>
      <c r="AO14" s="272">
        <v>1401075</v>
      </c>
      <c r="AP14" s="272">
        <v>3510</v>
      </c>
      <c r="AQ14" s="273">
        <v>1351</v>
      </c>
      <c r="AR14" s="274">
        <v>159.80000000000001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498</v>
      </c>
      <c r="AL15" s="1120"/>
      <c r="AM15" s="1120"/>
      <c r="AN15" s="1121"/>
      <c r="AO15" s="272">
        <v>-1585698</v>
      </c>
      <c r="AP15" s="272">
        <v>-3973</v>
      </c>
      <c r="AQ15" s="273">
        <v>-3935</v>
      </c>
      <c r="AR15" s="274">
        <v>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32356246</v>
      </c>
      <c r="AP16" s="272">
        <v>81068</v>
      </c>
      <c r="AQ16" s="273">
        <v>71247</v>
      </c>
      <c r="AR16" s="274">
        <v>13.8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500</v>
      </c>
      <c r="AP20" s="281" t="s">
        <v>501</v>
      </c>
      <c r="AQ20" s="282" t="s">
        <v>502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503</v>
      </c>
      <c r="AL21" s="1123"/>
      <c r="AM21" s="1123"/>
      <c r="AN21" s="1124"/>
      <c r="AO21" s="285">
        <v>7.25</v>
      </c>
      <c r="AP21" s="286">
        <v>6.59</v>
      </c>
      <c r="AQ21" s="287">
        <v>0.66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504</v>
      </c>
      <c r="AL22" s="1123"/>
      <c r="AM22" s="1123"/>
      <c r="AN22" s="1124"/>
      <c r="AO22" s="290">
        <v>99.7</v>
      </c>
      <c r="AP22" s="291">
        <v>99.2</v>
      </c>
      <c r="AQ22" s="292">
        <v>0.5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486</v>
      </c>
      <c r="AP30" s="260"/>
      <c r="AQ30" s="261" t="s">
        <v>487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488</v>
      </c>
      <c r="AQ31" s="267" t="s">
        <v>489</v>
      </c>
      <c r="AR31" s="268" t="s">
        <v>490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508</v>
      </c>
      <c r="AL32" s="1131"/>
      <c r="AM32" s="1131"/>
      <c r="AN32" s="1132"/>
      <c r="AO32" s="300">
        <v>12794969</v>
      </c>
      <c r="AP32" s="300">
        <v>32057</v>
      </c>
      <c r="AQ32" s="301">
        <v>37151</v>
      </c>
      <c r="AR32" s="302">
        <v>-13.7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509</v>
      </c>
      <c r="AL33" s="1131"/>
      <c r="AM33" s="1131"/>
      <c r="AN33" s="1132"/>
      <c r="AO33" s="300" t="s">
        <v>495</v>
      </c>
      <c r="AP33" s="300" t="s">
        <v>495</v>
      </c>
      <c r="AQ33" s="301">
        <v>1</v>
      </c>
      <c r="AR33" s="302" t="s">
        <v>495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510</v>
      </c>
      <c r="AL34" s="1131"/>
      <c r="AM34" s="1131"/>
      <c r="AN34" s="1132"/>
      <c r="AO34" s="300" t="s">
        <v>495</v>
      </c>
      <c r="AP34" s="300" t="s">
        <v>495</v>
      </c>
      <c r="AQ34" s="301">
        <v>48</v>
      </c>
      <c r="AR34" s="302" t="s">
        <v>495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511</v>
      </c>
      <c r="AL35" s="1131"/>
      <c r="AM35" s="1131"/>
      <c r="AN35" s="1132"/>
      <c r="AO35" s="300">
        <v>1996407</v>
      </c>
      <c r="AP35" s="300">
        <v>5002</v>
      </c>
      <c r="AQ35" s="301">
        <v>8181</v>
      </c>
      <c r="AR35" s="302">
        <v>-38.9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512</v>
      </c>
      <c r="AL36" s="1131"/>
      <c r="AM36" s="1131"/>
      <c r="AN36" s="1132"/>
      <c r="AO36" s="300">
        <v>72831</v>
      </c>
      <c r="AP36" s="300">
        <v>182</v>
      </c>
      <c r="AQ36" s="301">
        <v>473</v>
      </c>
      <c r="AR36" s="302">
        <v>-61.5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513</v>
      </c>
      <c r="AL37" s="1131"/>
      <c r="AM37" s="1131"/>
      <c r="AN37" s="1132"/>
      <c r="AO37" s="300" t="s">
        <v>495</v>
      </c>
      <c r="AP37" s="300" t="s">
        <v>495</v>
      </c>
      <c r="AQ37" s="301">
        <v>499</v>
      </c>
      <c r="AR37" s="302" t="s">
        <v>495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514</v>
      </c>
      <c r="AL38" s="1134"/>
      <c r="AM38" s="1134"/>
      <c r="AN38" s="1135"/>
      <c r="AO38" s="303">
        <v>5456</v>
      </c>
      <c r="AP38" s="303">
        <v>14</v>
      </c>
      <c r="AQ38" s="304">
        <v>1</v>
      </c>
      <c r="AR38" s="292">
        <v>1300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515</v>
      </c>
      <c r="AL39" s="1134"/>
      <c r="AM39" s="1134"/>
      <c r="AN39" s="1135"/>
      <c r="AO39" s="300">
        <v>-2404957</v>
      </c>
      <c r="AP39" s="300">
        <v>-6026</v>
      </c>
      <c r="AQ39" s="301">
        <v>-8269</v>
      </c>
      <c r="AR39" s="302">
        <v>-27.1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516</v>
      </c>
      <c r="AL40" s="1131"/>
      <c r="AM40" s="1131"/>
      <c r="AN40" s="1132"/>
      <c r="AO40" s="300">
        <v>-9991330</v>
      </c>
      <c r="AP40" s="300">
        <v>-25033</v>
      </c>
      <c r="AQ40" s="301">
        <v>-27482</v>
      </c>
      <c r="AR40" s="302">
        <v>-8.9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2473376</v>
      </c>
      <c r="AP41" s="300">
        <v>6197</v>
      </c>
      <c r="AQ41" s="301">
        <v>10602</v>
      </c>
      <c r="AR41" s="302">
        <v>-41.5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486</v>
      </c>
      <c r="AN49" s="1127" t="s">
        <v>519</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520</v>
      </c>
      <c r="AO50" s="317" t="s">
        <v>521</v>
      </c>
      <c r="AP50" s="318" t="s">
        <v>522</v>
      </c>
      <c r="AQ50" s="319" t="s">
        <v>523</v>
      </c>
      <c r="AR50" s="320" t="s">
        <v>524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525</v>
      </c>
      <c r="AL51" s="313"/>
      <c r="AM51" s="321">
        <v>30765488</v>
      </c>
      <c r="AN51" s="322">
        <v>75519</v>
      </c>
      <c r="AO51" s="323">
        <v>38.799999999999997</v>
      </c>
      <c r="AP51" s="324">
        <v>52191</v>
      </c>
      <c r="AQ51" s="325">
        <v>0.7</v>
      </c>
      <c r="AR51" s="326">
        <v>38.1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526</v>
      </c>
      <c r="AM52" s="329">
        <v>18704885</v>
      </c>
      <c r="AN52" s="330">
        <v>45914</v>
      </c>
      <c r="AO52" s="331">
        <v>33.6</v>
      </c>
      <c r="AP52" s="332">
        <v>26807</v>
      </c>
      <c r="AQ52" s="333">
        <v>1.8</v>
      </c>
      <c r="AR52" s="334">
        <v>31.8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527</v>
      </c>
      <c r="AL53" s="313"/>
      <c r="AM53" s="321">
        <v>18121386</v>
      </c>
      <c r="AN53" s="322">
        <v>44821</v>
      </c>
      <c r="AO53" s="323">
        <v>-40.6</v>
      </c>
      <c r="AP53" s="324">
        <v>48105</v>
      </c>
      <c r="AQ53" s="325">
        <v>-7.8</v>
      </c>
      <c r="AR53" s="326">
        <v>-32.799999999999997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526</v>
      </c>
      <c r="AM54" s="329">
        <v>7781789</v>
      </c>
      <c r="AN54" s="330">
        <v>19247</v>
      </c>
      <c r="AO54" s="331">
        <v>-58.1</v>
      </c>
      <c r="AP54" s="332">
        <v>24072</v>
      </c>
      <c r="AQ54" s="333">
        <v>-10.199999999999999</v>
      </c>
      <c r="AR54" s="334">
        <v>-47.9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528</v>
      </c>
      <c r="AL55" s="313"/>
      <c r="AM55" s="321">
        <v>20564714</v>
      </c>
      <c r="AN55" s="322">
        <v>51105</v>
      </c>
      <c r="AO55" s="323">
        <v>14</v>
      </c>
      <c r="AP55" s="324">
        <v>47446</v>
      </c>
      <c r="AQ55" s="325">
        <v>-1.4</v>
      </c>
      <c r="AR55" s="326">
        <v>15.4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526</v>
      </c>
      <c r="AM56" s="329">
        <v>9647666</v>
      </c>
      <c r="AN56" s="330">
        <v>23975</v>
      </c>
      <c r="AO56" s="331">
        <v>24.6</v>
      </c>
      <c r="AP56" s="332">
        <v>24371</v>
      </c>
      <c r="AQ56" s="333">
        <v>1.2</v>
      </c>
      <c r="AR56" s="334">
        <v>23.4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529</v>
      </c>
      <c r="AL57" s="313"/>
      <c r="AM57" s="321">
        <v>14507310</v>
      </c>
      <c r="AN57" s="322">
        <v>36184</v>
      </c>
      <c r="AO57" s="323">
        <v>-29.2</v>
      </c>
      <c r="AP57" s="324">
        <v>48387</v>
      </c>
      <c r="AQ57" s="325">
        <v>2</v>
      </c>
      <c r="AR57" s="326">
        <v>-31.2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526</v>
      </c>
      <c r="AM58" s="329">
        <v>9304596</v>
      </c>
      <c r="AN58" s="330">
        <v>23207</v>
      </c>
      <c r="AO58" s="331">
        <v>-3.2</v>
      </c>
      <c r="AP58" s="332">
        <v>25592</v>
      </c>
      <c r="AQ58" s="333">
        <v>5</v>
      </c>
      <c r="AR58" s="334">
        <v>-8.1999999999999993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530</v>
      </c>
      <c r="AL59" s="313"/>
      <c r="AM59" s="321">
        <v>21987246</v>
      </c>
      <c r="AN59" s="322">
        <v>55088</v>
      </c>
      <c r="AO59" s="323">
        <v>52.2</v>
      </c>
      <c r="AP59" s="324">
        <v>49684</v>
      </c>
      <c r="AQ59" s="325">
        <v>2.7</v>
      </c>
      <c r="AR59" s="326">
        <v>49.5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526</v>
      </c>
      <c r="AM60" s="329">
        <v>14158762</v>
      </c>
      <c r="AN60" s="330">
        <v>35474</v>
      </c>
      <c r="AO60" s="331">
        <v>52.9</v>
      </c>
      <c r="AP60" s="332">
        <v>28303</v>
      </c>
      <c r="AQ60" s="333">
        <v>10.6</v>
      </c>
      <c r="AR60" s="334">
        <v>42.3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531</v>
      </c>
      <c r="AL61" s="335"/>
      <c r="AM61" s="336">
        <v>21189229</v>
      </c>
      <c r="AN61" s="337">
        <v>52543</v>
      </c>
      <c r="AO61" s="338">
        <v>7</v>
      </c>
      <c r="AP61" s="339">
        <v>49163</v>
      </c>
      <c r="AQ61" s="340">
        <v>-0.8</v>
      </c>
      <c r="AR61" s="326">
        <v>7.8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526</v>
      </c>
      <c r="AM62" s="329">
        <v>11919540</v>
      </c>
      <c r="AN62" s="330">
        <v>29563</v>
      </c>
      <c r="AO62" s="331">
        <v>10</v>
      </c>
      <c r="AP62" s="332">
        <v>25829</v>
      </c>
      <c r="AQ62" s="333">
        <v>1.7</v>
      </c>
      <c r="AR62" s="334">
        <v>8.3000000000000007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lBzGfKEwiUNCnHmchqYbPO5Kfin4o8OEw15IK3une3E8aI13X43RK2PqEZDbtlt/lJv322Q5J6SbQ63jXLufxg==" saltValue="xb+nfKsyW289S1dfsbZ7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85" zoomScaleNormal="85" zoomScaleSheetLayoutView="55" workbookViewId="0">
      <selection activeCell="BJ68" sqref="BJ68"/>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483</v>
      </c>
    </row>
    <row r="121" spans="125:125" ht="13.5" hidden="1" customHeight="1" x14ac:dyDescent="0.15">
      <c r="DU121" s="247"/>
    </row>
  </sheetData>
  <sheetProtection algorithmName="SHA-512" hashValue="xtI0BrEhFmvW6HohL5dsj4ZaH8cFMgRHOWX3ARIismpaApbK7UY/sreMIBSiFyEhnjsvhAKUEc7ZXBB7am8bpw==" saltValue="0M0y9fyjFRVFxdQ/41m3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J83" zoomScaleNormal="100" zoomScaleSheetLayoutView="55" workbookViewId="0">
      <selection activeCell="BJ45" sqref="BJ45"/>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483</v>
      </c>
    </row>
  </sheetData>
  <sheetProtection algorithmName="SHA-512" hashValue="yf662cfQUBj/NVfHyrNCWsQlCDa3ZX+pU3NFEh6KDzU8GljYWqkRtSO2ZUQKUUnBnNBjom97V9duOWqIl5Sc7w==" saltValue="4AlHFfKsRBoYU1ErQPUs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39" t="s">
        <v>3</v>
      </c>
      <c r="D47" s="1139"/>
      <c r="E47" s="1140"/>
      <c r="F47" s="11">
        <v>7.83</v>
      </c>
      <c r="G47" s="12">
        <v>9.5399999999999991</v>
      </c>
      <c r="H47" s="12">
        <v>10.92</v>
      </c>
      <c r="I47" s="12">
        <v>11.86</v>
      </c>
      <c r="J47" s="13">
        <v>10.95</v>
      </c>
    </row>
    <row r="48" spans="2:10" ht="57.75" customHeight="1" x14ac:dyDescent="0.15">
      <c r="B48" s="14"/>
      <c r="C48" s="1141" t="s">
        <v>4</v>
      </c>
      <c r="D48" s="1141"/>
      <c r="E48" s="1142"/>
      <c r="F48" s="15">
        <v>8.98</v>
      </c>
      <c r="G48" s="16">
        <v>9.75</v>
      </c>
      <c r="H48" s="16">
        <v>8.9600000000000009</v>
      </c>
      <c r="I48" s="16">
        <v>8.3000000000000007</v>
      </c>
      <c r="J48" s="17">
        <v>6.96</v>
      </c>
    </row>
    <row r="49" spans="2:10" ht="57.75" customHeight="1" thickBot="1" x14ac:dyDescent="0.2">
      <c r="B49" s="18"/>
      <c r="C49" s="1143" t="s">
        <v>5</v>
      </c>
      <c r="D49" s="1143"/>
      <c r="E49" s="1144"/>
      <c r="F49" s="19" t="s">
        <v>538</v>
      </c>
      <c r="G49" s="20">
        <v>3.52</v>
      </c>
      <c r="H49" s="20">
        <v>0.08</v>
      </c>
      <c r="I49" s="20">
        <v>0.59</v>
      </c>
      <c r="J49" s="21" t="s">
        <v>539</v>
      </c>
    </row>
    <row r="50" spans="2:10" x14ac:dyDescent="0.15"/>
  </sheetData>
  <sheetProtection algorithmName="SHA-512" hashValue="kkurwl8d8CYfvl3vanpCfhCx9SbCPfpf9a40VvSRUuUTiVWlNgoypW0yhc6G7L5ZIq2ds57nGuKjmFaB6DDDsg==" saltValue="RBZaXvXIgxgPboSkTlyx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河村　祥太</cp:lastModifiedBy>
  <cp:lastPrinted>2026-03-12T01:48:31Z</cp:lastPrinted>
  <dcterms:created xsi:type="dcterms:W3CDTF">2026-02-23T06:47:35Z</dcterms:created>
  <dcterms:modified xsi:type="dcterms:W3CDTF">2026-03-12T04:09:21Z</dcterms:modified>
  <cp:category/>
</cp:coreProperties>
</file>