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入力" sheetId="1" r:id="rId1"/>
    <sheet name="印刷用" sheetId="2" r:id="rId2"/>
    <sheet name="Sheet2" sheetId="3" state="hidden" r:id="rId3"/>
  </sheets>
  <definedNames>
    <definedName name="_xlnm.Print_Area" localSheetId="1">'印刷用'!$A$1:$DA$43</definedName>
    <definedName name="_xlnm.Print_Area" localSheetId="0">'入力'!$A$1:$P$27</definedName>
    <definedName name="申告区分">'Sheet2'!$A$3:$A$6</definedName>
  </definedNames>
  <calcPr fullCalcOnLoad="1"/>
</workbook>
</file>

<file path=xl/sharedStrings.xml><?xml version="1.0" encoding="utf-8"?>
<sst xmlns="http://schemas.openxmlformats.org/spreadsheetml/2006/main" count="169" uniqueCount="53">
  <si>
    <t>様</t>
  </si>
  <si>
    <t>円</t>
  </si>
  <si>
    <t>納期限</t>
  </si>
  <si>
    <t>領収日付印</t>
  </si>
  <si>
    <t>延滞金</t>
  </si>
  <si>
    <t>督促手数料</t>
  </si>
  <si>
    <t>合計額</t>
  </si>
  <si>
    <t>税目</t>
  </si>
  <si>
    <t>年度</t>
  </si>
  <si>
    <t>～</t>
  </si>
  <si>
    <t>申告連番</t>
  </si>
  <si>
    <t>帳票コード</t>
  </si>
  <si>
    <t>年度</t>
  </si>
  <si>
    <t>申告区分</t>
  </si>
  <si>
    <t>事業年度</t>
  </si>
  <si>
    <t>年</t>
  </si>
  <si>
    <t>月</t>
  </si>
  <si>
    <t>日</t>
  </si>
  <si>
    <t>から</t>
  </si>
  <si>
    <t>合計額</t>
  </si>
  <si>
    <t>所在地</t>
  </si>
  <si>
    <t>法人名</t>
  </si>
  <si>
    <t>※申告区分一覧</t>
  </si>
  <si>
    <t>上記のとおり領収しました。</t>
  </si>
  <si>
    <t>納付ありがとうございました。</t>
  </si>
  <si>
    <t>,</t>
  </si>
  <si>
    <t>義務者番号</t>
  </si>
  <si>
    <t>課税区分</t>
  </si>
  <si>
    <t>申告区分</t>
  </si>
  <si>
    <t>事業年度（開始）</t>
  </si>
  <si>
    <t>（終了）</t>
  </si>
  <si>
    <t>当初</t>
  </si>
  <si>
    <t>修正申告</t>
  </si>
  <si>
    <t>決定</t>
  </si>
  <si>
    <t>更正</t>
  </si>
  <si>
    <t>税額</t>
  </si>
  <si>
    <t>加算金</t>
  </si>
  <si>
    <t>義務者番号</t>
  </si>
  <si>
    <t>上記のとおり通知します。</t>
  </si>
  <si>
    <t>（岐阜市保管）　　　岐阜市　212016</t>
  </si>
  <si>
    <t>事　業　所　税
領収済通知書</t>
  </si>
  <si>
    <t>（納税者保管）　　　岐阜市　212016</t>
  </si>
  <si>
    <t>岐阜市</t>
  </si>
  <si>
    <t>岐阜市指定金融機関
岐阜市収納代理金融機関</t>
  </si>
  <si>
    <t>（金融機関保管）　　　岐阜市　212016</t>
  </si>
  <si>
    <t>上記のとおり納付します。</t>
  </si>
  <si>
    <t>年</t>
  </si>
  <si>
    <t>月</t>
  </si>
  <si>
    <t>日</t>
  </si>
  <si>
    <t>※入力後、印刷用シートを印刷してください</t>
  </si>
  <si>
    <t>事　業　所　税
領　　収　　書</t>
  </si>
  <si>
    <t>事　業　所　税
納　　付　　書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</si>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</sst>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#,##0_);[Red]\(#,##0\)"/>
    <numFmt numFmtId="179" formatCode="0;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6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4"/>
      <color indexed="8"/>
      <name val="Calibri"/>
      <family val="3"/>
    </font>
    <font>
      <sz val="9"/>
      <color indexed="8"/>
      <name val="Calibri"/>
      <family val="3"/>
    </font>
    <font>
      <sz val="14"/>
      <color indexed="10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8100012540817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 wrapText="1" shrinkToFit="1"/>
    </xf>
    <xf numFmtId="179" fontId="4" fillId="0" borderId="11" xfId="0" applyNumberFormat="1" applyFont="1" applyFill="1" applyBorder="1" applyAlignment="1">
      <alignment vertical="center" wrapText="1" shrinkToFit="1"/>
    </xf>
    <xf numFmtId="179" fontId="4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/>
      <protection/>
    </xf>
    <xf numFmtId="178" fontId="36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53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53" fillId="33" borderId="18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78" fontId="53" fillId="0" borderId="18" xfId="0" applyNumberFormat="1" applyFont="1" applyFill="1" applyBorder="1" applyAlignment="1" applyProtection="1">
      <alignment horizontal="right" vertical="center"/>
      <protection locked="0"/>
    </xf>
    <xf numFmtId="178" fontId="53" fillId="0" borderId="30" xfId="0" applyNumberFormat="1" applyFont="1" applyFill="1" applyBorder="1" applyAlignment="1" applyProtection="1">
      <alignment horizontal="right" vertical="center"/>
      <protection locked="0"/>
    </xf>
    <xf numFmtId="178" fontId="53" fillId="0" borderId="17" xfId="0" applyNumberFormat="1" applyFont="1" applyFill="1" applyBorder="1" applyAlignment="1" applyProtection="1">
      <alignment horizontal="right" vertical="center"/>
      <protection locked="0"/>
    </xf>
    <xf numFmtId="178" fontId="53" fillId="34" borderId="18" xfId="0" applyNumberFormat="1" applyFont="1" applyFill="1" applyBorder="1" applyAlignment="1" applyProtection="1">
      <alignment vertical="center"/>
      <protection/>
    </xf>
    <xf numFmtId="178" fontId="53" fillId="34" borderId="30" xfId="0" applyNumberFormat="1" applyFont="1" applyFill="1" applyBorder="1" applyAlignment="1" applyProtection="1">
      <alignment vertical="center"/>
      <protection/>
    </xf>
    <xf numFmtId="178" fontId="53" fillId="34" borderId="17" xfId="0" applyNumberFormat="1" applyFont="1" applyFill="1" applyBorder="1" applyAlignment="1" applyProtection="1">
      <alignment vertical="center"/>
      <protection/>
    </xf>
    <xf numFmtId="178" fontId="53" fillId="0" borderId="18" xfId="0" applyNumberFormat="1" applyFont="1" applyFill="1" applyBorder="1" applyAlignment="1" applyProtection="1">
      <alignment vertical="center"/>
      <protection locked="0"/>
    </xf>
    <xf numFmtId="178" fontId="53" fillId="0" borderId="30" xfId="0" applyNumberFormat="1" applyFont="1" applyFill="1" applyBorder="1" applyAlignment="1" applyProtection="1">
      <alignment vertical="center"/>
      <protection locked="0"/>
    </xf>
    <xf numFmtId="178" fontId="53" fillId="0" borderId="17" xfId="0" applyNumberFormat="1" applyFont="1" applyFill="1" applyBorder="1" applyAlignment="1" applyProtection="1">
      <alignment vertical="center"/>
      <protection locked="0"/>
    </xf>
    <xf numFmtId="49" fontId="53" fillId="0" borderId="18" xfId="0" applyNumberFormat="1" applyFont="1" applyFill="1" applyBorder="1" applyAlignment="1" applyProtection="1">
      <alignment horizontal="left" vertical="center"/>
      <protection locked="0"/>
    </xf>
    <xf numFmtId="49" fontId="53" fillId="0" borderId="30" xfId="0" applyNumberFormat="1" applyFont="1" applyFill="1" applyBorder="1" applyAlignment="1" applyProtection="1">
      <alignment horizontal="left" vertical="center"/>
      <protection locked="0"/>
    </xf>
    <xf numFmtId="49" fontId="53" fillId="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distributed" vertical="distributed" textRotation="255" indent="1"/>
    </xf>
    <xf numFmtId="0" fontId="6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indent="2"/>
    </xf>
    <xf numFmtId="0" fontId="9" fillId="0" borderId="31" xfId="0" applyFont="1" applyFill="1" applyBorder="1" applyAlignment="1">
      <alignment horizontal="distributed" indent="2"/>
    </xf>
    <xf numFmtId="0" fontId="6" fillId="0" borderId="3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3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10" fillId="0" borderId="34" xfId="0" applyFont="1" applyFill="1" applyBorder="1" applyAlignment="1">
      <alignment horizontal="right" indent="3"/>
    </xf>
    <xf numFmtId="0" fontId="4" fillId="0" borderId="28" xfId="0" applyFont="1" applyFill="1" applyBorder="1" applyAlignment="1">
      <alignment horizontal="center"/>
    </xf>
    <xf numFmtId="179" fontId="4" fillId="0" borderId="32" xfId="0" applyNumberFormat="1" applyFont="1" applyFill="1" applyBorder="1" applyAlignment="1">
      <alignment horizontal="left" vertical="center" wrapText="1" indent="1" shrinkToFit="1"/>
    </xf>
    <xf numFmtId="179" fontId="4" fillId="0" borderId="12" xfId="0" applyNumberFormat="1" applyFont="1" applyFill="1" applyBorder="1" applyAlignment="1">
      <alignment horizontal="left" vertical="center" wrapText="1" indent="1" shrinkToFit="1"/>
    </xf>
    <xf numFmtId="179" fontId="4" fillId="0" borderId="13" xfId="0" applyNumberFormat="1" applyFont="1" applyFill="1" applyBorder="1" applyAlignment="1">
      <alignment horizontal="left" vertical="center" wrapText="1" indent="1" shrinkToFit="1"/>
    </xf>
    <xf numFmtId="179" fontId="4" fillId="0" borderId="10" xfId="0" applyNumberFormat="1" applyFont="1" applyFill="1" applyBorder="1" applyAlignment="1">
      <alignment horizontal="left" vertical="center" wrapText="1" indent="1" shrinkToFit="1"/>
    </xf>
    <xf numFmtId="179" fontId="4" fillId="0" borderId="0" xfId="0" applyNumberFormat="1" applyFont="1" applyFill="1" applyBorder="1" applyAlignment="1">
      <alignment horizontal="left" vertical="center" wrapText="1" indent="1" shrinkToFit="1"/>
    </xf>
    <xf numFmtId="179" fontId="4" fillId="0" borderId="11" xfId="0" applyNumberFormat="1" applyFont="1" applyFill="1" applyBorder="1" applyAlignment="1">
      <alignment horizontal="left" vertical="center" wrapText="1" indent="1" shrinkToFit="1"/>
    </xf>
    <xf numFmtId="179" fontId="4" fillId="0" borderId="10" xfId="0" applyNumberFormat="1" applyFont="1" applyFill="1" applyBorder="1" applyAlignment="1">
      <alignment horizontal="left" vertical="center" indent="1" shrinkToFit="1"/>
    </xf>
    <xf numFmtId="179" fontId="4" fillId="0" borderId="0" xfId="0" applyNumberFormat="1" applyFont="1" applyFill="1" applyBorder="1" applyAlignment="1">
      <alignment horizontal="left" vertical="center" indent="1" shrinkToFit="1"/>
    </xf>
    <xf numFmtId="179" fontId="4" fillId="0" borderId="0" xfId="0" applyNumberFormat="1" applyFont="1" applyFill="1" applyBorder="1" applyAlignment="1">
      <alignment horizontal="left"/>
    </xf>
    <xf numFmtId="179" fontId="4" fillId="0" borderId="1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85725</xdr:colOff>
      <xdr:row>5</xdr:row>
      <xdr:rowOff>76200</xdr:rowOff>
    </xdr:from>
    <xdr:to>
      <xdr:col>71</xdr:col>
      <xdr:colOff>28575</xdr:colOff>
      <xdr:row>10</xdr:row>
      <xdr:rowOff>66675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781550" y="962025"/>
          <a:ext cx="2000250" cy="1000125"/>
        </a:xfrm>
        <a:prstGeom prst="rect">
          <a:avLst/>
        </a:prstGeom>
        <a:solidFill>
          <a:srgbClr val="99FF3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入力用シートから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入力し、このページを印刷してください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SheetLayoutView="100" zoomScalePageLayoutView="0" workbookViewId="0" topLeftCell="A4">
      <selection activeCell="B11" sqref="B11:C11"/>
    </sheetView>
  </sheetViews>
  <sheetFormatPr defaultColWidth="9.00390625" defaultRowHeight="15"/>
  <cols>
    <col min="1" max="1" width="16.140625" style="42" bestFit="1" customWidth="1"/>
    <col min="2" max="20" width="4.57421875" style="35" customWidth="1"/>
    <col min="21" max="16384" width="9.00390625" style="35" customWidth="1"/>
  </cols>
  <sheetData>
    <row r="1" ht="15.75">
      <c r="A1" s="88" t="s">
        <v>49</v>
      </c>
    </row>
    <row r="3" spans="1:16" s="46" customFormat="1" ht="43.5" customHeight="1">
      <c r="A3" s="61" t="s">
        <v>20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45"/>
      <c r="O3" s="45"/>
      <c r="P3" s="45"/>
    </row>
    <row r="4" spans="1:16" s="46" customFormat="1" ht="9.7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45"/>
      <c r="P4" s="45"/>
    </row>
    <row r="5" spans="1:13" s="46" customFormat="1" ht="28.5" customHeight="1">
      <c r="A5" s="61" t="s">
        <v>21</v>
      </c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s="46" customFormat="1" ht="9.7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6" customFormat="1" ht="24.75" customHeight="1">
      <c r="A7" s="62" t="s">
        <v>37</v>
      </c>
      <c r="B7" s="103"/>
      <c r="C7" s="104"/>
      <c r="D7" s="104"/>
      <c r="E7" s="104"/>
      <c r="F7" s="104"/>
      <c r="G7" s="105"/>
      <c r="I7" s="50"/>
      <c r="J7" s="50"/>
      <c r="K7" s="50"/>
      <c r="L7" s="50"/>
      <c r="M7" s="50"/>
    </row>
    <row r="8" spans="1:8" s="46" customFormat="1" ht="9.75" customHeight="1">
      <c r="A8" s="51"/>
      <c r="B8" s="52"/>
      <c r="C8" s="52"/>
      <c r="D8" s="50"/>
      <c r="E8" s="50"/>
      <c r="F8" s="50"/>
      <c r="G8" s="50"/>
      <c r="H8" s="50"/>
    </row>
    <row r="9" spans="1:15" s="46" customFormat="1" ht="19.5" customHeight="1">
      <c r="A9" s="61" t="s">
        <v>12</v>
      </c>
      <c r="B9" s="3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53"/>
    </row>
    <row r="10" spans="1:13" s="46" customFormat="1" ht="9.75" customHeight="1">
      <c r="A10" s="51"/>
      <c r="B10" s="50"/>
      <c r="C10" s="50"/>
      <c r="D10" s="50"/>
      <c r="E10" s="52"/>
      <c r="F10" s="50"/>
      <c r="G10" s="50"/>
      <c r="H10" s="50"/>
      <c r="I10" s="50"/>
      <c r="J10" s="50"/>
      <c r="K10" s="50"/>
      <c r="L10" s="50"/>
      <c r="M10" s="50"/>
    </row>
    <row r="11" spans="1:19" s="46" customFormat="1" ht="19.5" customHeight="1">
      <c r="A11" s="63" t="s">
        <v>13</v>
      </c>
      <c r="B11" s="92"/>
      <c r="C11" s="93"/>
      <c r="E11" s="54"/>
      <c r="F11" s="39">
        <f>IF(B11="","",VLOOKUP($B$11,Sheet2!$A$3:$C$6,2,0))</f>
      </c>
      <c r="G11" s="40">
        <f>IF(B11="","",VLOOKUP($B$11,Sheet2!$A$3:$C$6,3,0))</f>
      </c>
      <c r="H11" s="50"/>
      <c r="I11" s="50"/>
      <c r="J11" s="50"/>
      <c r="K11" s="50"/>
      <c r="L11" s="50"/>
      <c r="M11" s="50"/>
      <c r="S11" s="53"/>
    </row>
    <row r="12" spans="1:13" s="46" customFormat="1" ht="9.75" customHeight="1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6" s="46" customFormat="1" ht="19.5" customHeight="1">
      <c r="A13" s="62" t="s">
        <v>14</v>
      </c>
      <c r="B13" s="55" t="s">
        <v>52</v>
      </c>
      <c r="C13" s="34"/>
      <c r="D13" s="55" t="s">
        <v>15</v>
      </c>
      <c r="E13" s="34"/>
      <c r="F13" s="55" t="s">
        <v>16</v>
      </c>
      <c r="G13" s="34"/>
      <c r="H13" s="55" t="s">
        <v>17</v>
      </c>
      <c r="I13" s="55" t="s">
        <v>18</v>
      </c>
      <c r="J13" s="55" t="s">
        <v>52</v>
      </c>
      <c r="K13" s="34"/>
      <c r="L13" s="55" t="s">
        <v>15</v>
      </c>
      <c r="M13" s="34"/>
      <c r="N13" s="55" t="s">
        <v>16</v>
      </c>
      <c r="O13" s="34"/>
      <c r="P13" s="56" t="s">
        <v>17</v>
      </c>
    </row>
    <row r="14" spans="1:13" s="46" customFormat="1" ht="9.75" customHeight="1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8" s="46" customFormat="1" ht="19.5" customHeight="1">
      <c r="A15" s="62" t="s">
        <v>2</v>
      </c>
      <c r="B15" s="55" t="s">
        <v>52</v>
      </c>
      <c r="C15" s="87"/>
      <c r="D15" s="55" t="s">
        <v>15</v>
      </c>
      <c r="E15" s="87"/>
      <c r="F15" s="55" t="s">
        <v>16</v>
      </c>
      <c r="G15" s="87"/>
      <c r="H15" s="55" t="s">
        <v>17</v>
      </c>
    </row>
    <row r="16" spans="1:13" s="46" customFormat="1" ht="9.75" customHeight="1">
      <c r="A16" s="5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46" customFormat="1" ht="24.75" customHeight="1">
      <c r="A17" s="61" t="s">
        <v>35</v>
      </c>
      <c r="B17" s="94"/>
      <c r="C17" s="95"/>
      <c r="D17" s="95"/>
      <c r="E17" s="95"/>
      <c r="F17" s="95"/>
      <c r="G17" s="96"/>
      <c r="H17" s="50"/>
      <c r="I17" s="57"/>
      <c r="K17" s="58"/>
      <c r="L17" s="58"/>
      <c r="M17" s="58"/>
    </row>
    <row r="18" spans="1:13" s="46" customFormat="1" ht="9.75" customHeight="1">
      <c r="A18" s="51"/>
      <c r="B18" s="59"/>
      <c r="C18" s="59"/>
      <c r="D18" s="59"/>
      <c r="E18" s="59"/>
      <c r="F18" s="59"/>
      <c r="G18" s="59"/>
      <c r="H18" s="50"/>
      <c r="I18" s="60"/>
      <c r="J18" s="50"/>
      <c r="K18" s="50"/>
      <c r="L18" s="50"/>
      <c r="M18" s="50"/>
    </row>
    <row r="19" spans="1:13" s="46" customFormat="1" ht="24.75" customHeight="1">
      <c r="A19" s="61" t="s">
        <v>4</v>
      </c>
      <c r="B19" s="100"/>
      <c r="C19" s="101"/>
      <c r="D19" s="101"/>
      <c r="E19" s="101"/>
      <c r="F19" s="101"/>
      <c r="G19" s="102"/>
      <c r="H19" s="50"/>
      <c r="I19" s="57"/>
      <c r="K19" s="50"/>
      <c r="L19" s="50"/>
      <c r="M19" s="50"/>
    </row>
    <row r="20" spans="1:13" s="46" customFormat="1" ht="9.75" customHeight="1">
      <c r="A20" s="51"/>
      <c r="B20" s="59"/>
      <c r="C20" s="59"/>
      <c r="D20" s="59"/>
      <c r="E20" s="59"/>
      <c r="F20" s="59"/>
      <c r="G20" s="59"/>
      <c r="H20" s="50"/>
      <c r="I20" s="60"/>
      <c r="K20" s="52"/>
      <c r="L20" s="50"/>
      <c r="M20" s="50"/>
    </row>
    <row r="21" spans="1:13" s="46" customFormat="1" ht="24.75" customHeight="1">
      <c r="A21" s="61" t="s">
        <v>5</v>
      </c>
      <c r="B21" s="100"/>
      <c r="C21" s="101"/>
      <c r="D21" s="101"/>
      <c r="E21" s="101"/>
      <c r="F21" s="101"/>
      <c r="G21" s="102"/>
      <c r="H21" s="50"/>
      <c r="I21" s="57"/>
      <c r="K21" s="50"/>
      <c r="L21" s="50"/>
      <c r="M21" s="50"/>
    </row>
    <row r="22" spans="1:13" s="46" customFormat="1" ht="9.75" customHeight="1">
      <c r="A22" s="51"/>
      <c r="B22" s="59"/>
      <c r="C22" s="59"/>
      <c r="D22" s="59"/>
      <c r="E22" s="59"/>
      <c r="F22" s="59"/>
      <c r="G22" s="59"/>
      <c r="H22" s="50"/>
      <c r="I22" s="60"/>
      <c r="K22" s="50"/>
      <c r="L22" s="50"/>
      <c r="M22" s="50"/>
    </row>
    <row r="23" spans="1:13" s="46" customFormat="1" ht="24.75" customHeight="1">
      <c r="A23" s="61" t="s">
        <v>36</v>
      </c>
      <c r="B23" s="100"/>
      <c r="C23" s="101"/>
      <c r="D23" s="101"/>
      <c r="E23" s="101"/>
      <c r="F23" s="101"/>
      <c r="G23" s="102"/>
      <c r="H23" s="50"/>
      <c r="I23" s="57"/>
      <c r="K23" s="50"/>
      <c r="L23" s="50"/>
      <c r="M23" s="50"/>
    </row>
    <row r="24" spans="1:13" s="46" customFormat="1" ht="9.75" customHeight="1">
      <c r="A24" s="51"/>
      <c r="B24" s="59"/>
      <c r="C24" s="59"/>
      <c r="D24" s="59"/>
      <c r="E24" s="59"/>
      <c r="F24" s="59"/>
      <c r="G24" s="59"/>
      <c r="H24" s="50"/>
      <c r="I24" s="60"/>
      <c r="J24" s="50"/>
      <c r="K24" s="50"/>
      <c r="L24" s="50"/>
      <c r="M24" s="50"/>
    </row>
    <row r="25" spans="1:13" s="46" customFormat="1" ht="24.75" customHeight="1">
      <c r="A25" s="61" t="s">
        <v>19</v>
      </c>
      <c r="B25" s="97">
        <f>SUM(B17:G23)</f>
        <v>0</v>
      </c>
      <c r="C25" s="98"/>
      <c r="D25" s="98"/>
      <c r="E25" s="98"/>
      <c r="F25" s="98"/>
      <c r="G25" s="99"/>
      <c r="H25" s="50"/>
      <c r="I25" s="57"/>
      <c r="J25" s="50"/>
      <c r="K25" s="50"/>
      <c r="L25" s="50"/>
      <c r="M25" s="50"/>
    </row>
    <row r="26" spans="1:13" ht="15.75">
      <c r="A26" s="37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34" ht="15.75">
      <c r="U34" s="38"/>
    </row>
  </sheetData>
  <sheetProtection sheet="1" selectLockedCells="1"/>
  <mergeCells count="9">
    <mergeCell ref="B3:M3"/>
    <mergeCell ref="B5:M5"/>
    <mergeCell ref="B11:C11"/>
    <mergeCell ref="B17:G17"/>
    <mergeCell ref="B25:G25"/>
    <mergeCell ref="B23:G23"/>
    <mergeCell ref="B21:G21"/>
    <mergeCell ref="B19:G19"/>
    <mergeCell ref="B7:G7"/>
  </mergeCells>
  <dataValidations count="5">
    <dataValidation type="textLength" operator="equal" allowBlank="1" showInputMessage="1" showErrorMessage="1" error="９桁の番号を入力してください" sqref="B8">
      <formula1>9</formula1>
    </dataValidation>
    <dataValidation type="list" allowBlank="1" showInputMessage="1" showErrorMessage="1" sqref="B11:C11">
      <formula1>申告区分</formula1>
    </dataValidation>
    <dataValidation type="textLength" operator="equal" allowBlank="1" showInputMessage="1" showErrorMessage="1" error="義務者番号を確認してください" sqref="B7:G7">
      <formula1>10</formula1>
    </dataValidation>
    <dataValidation type="custom" operator="equal" allowBlank="1" showInputMessage="1" showErrorMessage="1" error="100円未満を切り捨ててください" sqref="B17:G17">
      <formula1>ROUNDDOWN(B17,-2)=B17</formula1>
    </dataValidation>
    <dataValidation type="custom" allowBlank="1" showInputMessage="1" showErrorMessage="1" error="100円未満を切り捨ててください" sqref="B19:G19 B21:G21">
      <formula1>ROUNDDOWN(B19,-2)=B19</formula1>
    </dataValidation>
  </dataValidation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2"/>
  <sheetViews>
    <sheetView showGridLines="0" view="pageBreakPreview" zoomScaleSheetLayoutView="100" zoomScalePageLayoutView="0" workbookViewId="0" topLeftCell="A10">
      <selection activeCell="D15" sqref="D15"/>
    </sheetView>
  </sheetViews>
  <sheetFormatPr defaultColWidth="2.140625" defaultRowHeight="18" customHeight="1"/>
  <cols>
    <col min="1" max="1" width="2.140625" style="2" customWidth="1"/>
    <col min="2" max="2" width="1.57421875" style="2" customWidth="1"/>
    <col min="3" max="3" width="0.85546875" style="2" customWidth="1"/>
    <col min="4" max="4" width="2.28125" style="2" customWidth="1"/>
    <col min="5" max="5" width="0.42578125" style="2" customWidth="1"/>
    <col min="6" max="6" width="2.28125" style="2" customWidth="1"/>
    <col min="7" max="7" width="0.42578125" style="2" customWidth="1"/>
    <col min="8" max="8" width="2.28125" style="2" customWidth="1"/>
    <col min="9" max="9" width="0.42578125" style="2" customWidth="1"/>
    <col min="10" max="10" width="2.28125" style="2" customWidth="1"/>
    <col min="11" max="11" width="0.42578125" style="2" customWidth="1"/>
    <col min="12" max="12" width="2.28125" style="2" customWidth="1"/>
    <col min="13" max="13" width="0.42578125" style="2" customWidth="1"/>
    <col min="14" max="14" width="2.28125" style="2" customWidth="1"/>
    <col min="15" max="15" width="0.42578125" style="76" customWidth="1"/>
    <col min="16" max="16" width="2.28125" style="2" customWidth="1"/>
    <col min="17" max="17" width="0.42578125" style="2" customWidth="1"/>
    <col min="18" max="18" width="2.28125" style="2" customWidth="1"/>
    <col min="19" max="19" width="0.42578125" style="2" customWidth="1"/>
    <col min="20" max="20" width="2.28125" style="2" customWidth="1"/>
    <col min="21" max="21" width="0.42578125" style="76" customWidth="1"/>
    <col min="22" max="22" width="2.28125" style="2" customWidth="1"/>
    <col min="23" max="23" width="0.42578125" style="2" customWidth="1"/>
    <col min="24" max="24" width="2.28125" style="2" customWidth="1"/>
    <col min="25" max="25" width="0.42578125" style="2" customWidth="1"/>
    <col min="26" max="26" width="2.28125" style="2" customWidth="1"/>
    <col min="27" max="27" width="0.42578125" style="76" customWidth="1"/>
    <col min="28" max="28" width="2.28125" style="2" customWidth="1"/>
    <col min="29" max="29" width="0.42578125" style="2" customWidth="1"/>
    <col min="30" max="30" width="2.28125" style="2" customWidth="1"/>
    <col min="31" max="31" width="0.42578125" style="2" customWidth="1"/>
    <col min="32" max="32" width="2.28125" style="2" customWidth="1"/>
    <col min="33" max="33" width="0.42578125" style="2" customWidth="1"/>
    <col min="34" max="34" width="2.140625" style="16" customWidth="1"/>
    <col min="35" max="36" width="2.140625" style="2" customWidth="1"/>
    <col min="37" max="37" width="1.57421875" style="2" customWidth="1"/>
    <col min="38" max="38" width="0.85546875" style="2" customWidth="1"/>
    <col min="39" max="39" width="2.28125" style="2" customWidth="1"/>
    <col min="40" max="40" width="0.42578125" style="2" customWidth="1"/>
    <col min="41" max="41" width="2.28125" style="2" customWidth="1"/>
    <col min="42" max="42" width="0.42578125" style="2" customWidth="1"/>
    <col min="43" max="43" width="2.28125" style="2" customWidth="1"/>
    <col min="44" max="44" width="0.42578125" style="2" customWidth="1"/>
    <col min="45" max="45" width="2.28125" style="2" customWidth="1"/>
    <col min="46" max="46" width="0.42578125" style="2" customWidth="1"/>
    <col min="47" max="47" width="2.28125" style="2" customWidth="1"/>
    <col min="48" max="48" width="0.42578125" style="2" customWidth="1"/>
    <col min="49" max="49" width="2.28125" style="2" customWidth="1"/>
    <col min="50" max="50" width="0.42578125" style="76" customWidth="1"/>
    <col min="51" max="51" width="2.28125" style="2" customWidth="1"/>
    <col min="52" max="52" width="0.42578125" style="2" customWidth="1"/>
    <col min="53" max="53" width="2.28125" style="2" customWidth="1"/>
    <col min="54" max="54" width="0.42578125" style="2" customWidth="1"/>
    <col min="55" max="55" width="2.28125" style="2" customWidth="1"/>
    <col min="56" max="56" width="0.42578125" style="76" customWidth="1"/>
    <col min="57" max="57" width="2.28125" style="2" customWidth="1"/>
    <col min="58" max="58" width="0.42578125" style="2" customWidth="1"/>
    <col min="59" max="59" width="2.28125" style="2" customWidth="1"/>
    <col min="60" max="60" width="0.42578125" style="2" customWidth="1"/>
    <col min="61" max="61" width="2.28125" style="2" customWidth="1"/>
    <col min="62" max="62" width="0.42578125" style="76" customWidth="1"/>
    <col min="63" max="63" width="2.28125" style="2" customWidth="1"/>
    <col min="64" max="64" width="0.42578125" style="2" customWidth="1"/>
    <col min="65" max="65" width="2.28125" style="2" customWidth="1"/>
    <col min="66" max="66" width="0.42578125" style="2" customWidth="1"/>
    <col min="67" max="67" width="2.28125" style="2" customWidth="1"/>
    <col min="68" max="68" width="0.42578125" style="2" customWidth="1"/>
    <col min="69" max="69" width="2.140625" style="16" customWidth="1"/>
    <col min="70" max="71" width="2.140625" style="2" customWidth="1"/>
    <col min="72" max="72" width="1.57421875" style="2" customWidth="1"/>
    <col min="73" max="73" width="0.85546875" style="2" customWidth="1"/>
    <col min="74" max="74" width="2.28125" style="2" customWidth="1"/>
    <col min="75" max="75" width="0.42578125" style="2" customWidth="1"/>
    <col min="76" max="76" width="2.28125" style="2" customWidth="1"/>
    <col min="77" max="77" width="0.42578125" style="2" customWidth="1"/>
    <col min="78" max="78" width="2.28125" style="2" customWidth="1"/>
    <col min="79" max="79" width="0.42578125" style="2" customWidth="1"/>
    <col min="80" max="80" width="2.28125" style="2" customWidth="1"/>
    <col min="81" max="81" width="0.42578125" style="2" customWidth="1"/>
    <col min="82" max="82" width="2.28125" style="2" customWidth="1"/>
    <col min="83" max="83" width="0.42578125" style="2" customWidth="1"/>
    <col min="84" max="84" width="2.28125" style="2" customWidth="1"/>
    <col min="85" max="85" width="0.42578125" style="76" customWidth="1"/>
    <col min="86" max="86" width="2.28125" style="2" customWidth="1"/>
    <col min="87" max="87" width="0.42578125" style="2" customWidth="1"/>
    <col min="88" max="88" width="2.28125" style="2" customWidth="1"/>
    <col min="89" max="89" width="0.42578125" style="2" customWidth="1"/>
    <col min="90" max="90" width="2.28125" style="2" customWidth="1"/>
    <col min="91" max="91" width="0.42578125" style="76" customWidth="1"/>
    <col min="92" max="92" width="2.28125" style="2" customWidth="1"/>
    <col min="93" max="93" width="0.42578125" style="2" customWidth="1"/>
    <col min="94" max="94" width="2.28125" style="2" customWidth="1"/>
    <col min="95" max="95" width="0.42578125" style="2" customWidth="1"/>
    <col min="96" max="96" width="2.28125" style="2" customWidth="1"/>
    <col min="97" max="97" width="0.42578125" style="76" customWidth="1"/>
    <col min="98" max="98" width="2.28125" style="2" customWidth="1"/>
    <col min="99" max="99" width="0.42578125" style="2" customWidth="1"/>
    <col min="100" max="100" width="2.28125" style="2" customWidth="1"/>
    <col min="101" max="101" width="0.42578125" style="2" customWidth="1"/>
    <col min="102" max="102" width="2.28125" style="2" customWidth="1"/>
    <col min="103" max="103" width="0.42578125" style="2" customWidth="1"/>
    <col min="104" max="104" width="2.140625" style="16" customWidth="1"/>
    <col min="105" max="16384" width="2.140625" style="2" customWidth="1"/>
  </cols>
  <sheetData>
    <row r="1" spans="1:105" ht="9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70"/>
      <c r="P1" s="24"/>
      <c r="Q1" s="24"/>
      <c r="R1" s="24"/>
      <c r="S1" s="24"/>
      <c r="T1" s="24"/>
      <c r="U1" s="70"/>
      <c r="V1" s="24"/>
      <c r="W1" s="24"/>
      <c r="X1" s="24"/>
      <c r="Y1" s="24"/>
      <c r="Z1" s="24"/>
      <c r="AA1" s="70"/>
      <c r="AB1" s="24"/>
      <c r="AC1" s="24"/>
      <c r="AD1" s="24"/>
      <c r="AE1" s="24"/>
      <c r="AF1" s="24"/>
      <c r="AG1" s="24"/>
      <c r="AH1" s="25"/>
      <c r="AI1" s="26"/>
      <c r="AJ1" s="23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70"/>
      <c r="AY1" s="24"/>
      <c r="AZ1" s="24"/>
      <c r="BA1" s="24"/>
      <c r="BB1" s="24"/>
      <c r="BC1" s="24"/>
      <c r="BD1" s="70"/>
      <c r="BE1" s="24"/>
      <c r="BF1" s="24"/>
      <c r="BG1" s="24"/>
      <c r="BH1" s="24"/>
      <c r="BI1" s="24"/>
      <c r="BJ1" s="70"/>
      <c r="BK1" s="24"/>
      <c r="BL1" s="24"/>
      <c r="BM1" s="24"/>
      <c r="BN1" s="24"/>
      <c r="BO1" s="24"/>
      <c r="BP1" s="24"/>
      <c r="BQ1" s="25"/>
      <c r="BR1" s="26"/>
      <c r="BS1" s="23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70"/>
      <c r="CH1" s="24"/>
      <c r="CI1" s="24"/>
      <c r="CJ1" s="24"/>
      <c r="CK1" s="24"/>
      <c r="CL1" s="24"/>
      <c r="CM1" s="70"/>
      <c r="CN1" s="24"/>
      <c r="CO1" s="24"/>
      <c r="CP1" s="24"/>
      <c r="CQ1" s="24"/>
      <c r="CR1" s="24"/>
      <c r="CS1" s="70"/>
      <c r="CT1" s="24"/>
      <c r="CU1" s="24"/>
      <c r="CV1" s="24"/>
      <c r="CW1" s="24"/>
      <c r="CX1" s="24"/>
      <c r="CY1" s="24"/>
      <c r="CZ1" s="25"/>
      <c r="DA1" s="26"/>
    </row>
    <row r="2" spans="1:105" ht="15" customHeight="1">
      <c r="A2" s="27"/>
      <c r="B2" s="5"/>
      <c r="C2" s="5"/>
      <c r="D2" s="5"/>
      <c r="E2" s="5"/>
      <c r="F2" s="5"/>
      <c r="K2" s="154" t="s">
        <v>40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I2" s="28"/>
      <c r="AJ2" s="27"/>
      <c r="AK2" s="5"/>
      <c r="AL2" s="5"/>
      <c r="AM2" s="5"/>
      <c r="AN2" s="5"/>
      <c r="AO2" s="5"/>
      <c r="AT2" s="154" t="s">
        <v>50</v>
      </c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R2" s="28"/>
      <c r="BS2" s="27"/>
      <c r="BT2" s="5"/>
      <c r="BU2" s="5"/>
      <c r="BV2" s="5"/>
      <c r="BW2" s="5"/>
      <c r="BX2" s="5"/>
      <c r="CC2" s="154" t="s">
        <v>51</v>
      </c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DA2" s="28"/>
    </row>
    <row r="3" spans="1:105" ht="15" customHeight="1">
      <c r="A3" s="27"/>
      <c r="B3" s="5"/>
      <c r="C3" s="125">
        <v>350</v>
      </c>
      <c r="D3" s="126"/>
      <c r="E3" s="126"/>
      <c r="F3" s="127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I3" s="28"/>
      <c r="AJ3" s="27"/>
      <c r="AK3" s="5"/>
      <c r="AL3" s="5"/>
      <c r="AM3" s="5"/>
      <c r="AN3" s="5"/>
      <c r="AO3" s="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R3" s="28"/>
      <c r="BS3" s="27"/>
      <c r="BT3" s="5"/>
      <c r="BU3" s="5"/>
      <c r="BV3" s="5"/>
      <c r="BW3" s="5"/>
      <c r="BX3" s="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DA3" s="28"/>
    </row>
    <row r="4" spans="1:105" ht="15" customHeight="1">
      <c r="A4" s="27"/>
      <c r="B4" s="5"/>
      <c r="C4" s="5"/>
      <c r="D4" s="5"/>
      <c r="E4" s="5"/>
      <c r="F4" s="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I4" s="28"/>
      <c r="AJ4" s="27"/>
      <c r="AK4" s="5"/>
      <c r="AL4" s="5"/>
      <c r="AM4" s="5"/>
      <c r="AN4" s="5"/>
      <c r="AO4" s="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R4" s="28"/>
      <c r="BS4" s="27"/>
      <c r="BT4" s="5"/>
      <c r="BU4" s="5"/>
      <c r="BV4" s="5"/>
      <c r="BW4" s="5"/>
      <c r="BX4" s="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DA4" s="28"/>
    </row>
    <row r="5" spans="1:105" ht="15" customHeight="1">
      <c r="A5" s="27"/>
      <c r="B5" s="5"/>
      <c r="C5" s="5"/>
      <c r="D5" s="5"/>
      <c r="E5" s="5"/>
      <c r="F5" s="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I5" s="28"/>
      <c r="AJ5" s="27"/>
      <c r="AK5" s="5"/>
      <c r="AL5" s="5"/>
      <c r="AM5" s="5"/>
      <c r="AN5" s="5"/>
      <c r="AO5" s="5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R5" s="28"/>
      <c r="BS5" s="27"/>
      <c r="BT5" s="5"/>
      <c r="BU5" s="5"/>
      <c r="BV5" s="5"/>
      <c r="BW5" s="5"/>
      <c r="BX5" s="5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DA5" s="28"/>
    </row>
    <row r="6" spans="1:105" ht="7.5" customHeight="1">
      <c r="A6" s="27"/>
      <c r="B6" s="142">
        <f>'入力'!B3</f>
        <v>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4"/>
      <c r="AI6" s="28"/>
      <c r="AJ6" s="27"/>
      <c r="AK6" s="142">
        <f>'入力'!B3</f>
        <v>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28"/>
      <c r="BS6" s="27"/>
      <c r="BT6" s="142">
        <f>'入力'!B3</f>
        <v>0</v>
      </c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4"/>
      <c r="DA6" s="28"/>
    </row>
    <row r="7" spans="1:105" ht="18" customHeight="1">
      <c r="A7" s="27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28"/>
      <c r="AJ7" s="27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7"/>
      <c r="BR7" s="28"/>
      <c r="BS7" s="27"/>
      <c r="BT7" s="145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7"/>
      <c r="DA7" s="28"/>
    </row>
    <row r="8" spans="1:105" ht="18" customHeight="1">
      <c r="A8" s="27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28"/>
      <c r="AJ8" s="27"/>
      <c r="AK8" s="145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7"/>
      <c r="BR8" s="28"/>
      <c r="BS8" s="27"/>
      <c r="BT8" s="145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  <c r="DA8" s="28"/>
    </row>
    <row r="9" spans="1:105" ht="18" customHeight="1">
      <c r="A9" s="27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28"/>
      <c r="AJ9" s="27"/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7"/>
      <c r="BR9" s="28"/>
      <c r="BS9" s="27"/>
      <c r="BT9" s="145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  <c r="DA9" s="28"/>
    </row>
    <row r="10" spans="1:105" ht="18" customHeight="1">
      <c r="A10" s="27"/>
      <c r="B10" s="148">
        <f>'入力'!B5</f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7"/>
      <c r="AF10" s="17"/>
      <c r="AG10" s="17"/>
      <c r="AH10" s="18"/>
      <c r="AI10" s="28"/>
      <c r="AJ10" s="27"/>
      <c r="AK10" s="148">
        <f>'入力'!B5</f>
        <v>0</v>
      </c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7"/>
      <c r="BO10" s="17"/>
      <c r="BP10" s="17"/>
      <c r="BQ10" s="18"/>
      <c r="BR10" s="28"/>
      <c r="BS10" s="27"/>
      <c r="BT10" s="148">
        <f>'入力'!B5</f>
        <v>0</v>
      </c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7"/>
      <c r="CX10" s="17"/>
      <c r="CY10" s="17"/>
      <c r="CZ10" s="18"/>
      <c r="DA10" s="28"/>
    </row>
    <row r="11" spans="1:105" ht="18" customHeight="1">
      <c r="A11" s="27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7"/>
      <c r="AF11" s="150" t="s">
        <v>0</v>
      </c>
      <c r="AG11" s="150"/>
      <c r="AH11" s="151"/>
      <c r="AI11" s="28"/>
      <c r="AJ11" s="27"/>
      <c r="AK11" s="148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7"/>
      <c r="BO11" s="150" t="s">
        <v>0</v>
      </c>
      <c r="BP11" s="150"/>
      <c r="BQ11" s="151"/>
      <c r="BR11" s="28"/>
      <c r="BS11" s="27"/>
      <c r="BT11" s="148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7"/>
      <c r="CX11" s="150" t="s">
        <v>0</v>
      </c>
      <c r="CY11" s="150"/>
      <c r="CZ11" s="151"/>
      <c r="DA11" s="28"/>
    </row>
    <row r="12" spans="1:105" ht="18" customHeight="1">
      <c r="A12" s="27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9"/>
      <c r="AF12" s="3"/>
      <c r="AG12" s="3"/>
      <c r="AH12" s="79"/>
      <c r="AI12" s="28"/>
      <c r="AJ12" s="27"/>
      <c r="AK12" s="148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9"/>
      <c r="BO12" s="3"/>
      <c r="BP12" s="3"/>
      <c r="BQ12" s="79"/>
      <c r="BR12" s="28"/>
      <c r="BS12" s="27"/>
      <c r="BT12" s="148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9"/>
      <c r="CX12" s="3"/>
      <c r="CY12" s="3"/>
      <c r="CZ12" s="79"/>
      <c r="DA12" s="28"/>
    </row>
    <row r="13" spans="1:105" ht="9.75" customHeight="1">
      <c r="A13" s="27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9"/>
      <c r="P13" s="5"/>
      <c r="Q13" s="5"/>
      <c r="R13" s="5"/>
      <c r="S13" s="5"/>
      <c r="T13" s="5"/>
      <c r="U13" s="69"/>
      <c r="V13" s="5"/>
      <c r="W13" s="5"/>
      <c r="X13" s="5"/>
      <c r="Y13" s="5"/>
      <c r="Z13" s="5"/>
      <c r="AA13" s="69"/>
      <c r="AB13" s="5"/>
      <c r="AC13" s="5"/>
      <c r="AD13" s="5"/>
      <c r="AE13" s="5"/>
      <c r="AF13" s="5"/>
      <c r="AG13" s="5"/>
      <c r="AH13" s="6"/>
      <c r="AI13" s="28"/>
      <c r="AJ13" s="27"/>
      <c r="AK13" s="4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9"/>
      <c r="AY13" s="5"/>
      <c r="AZ13" s="5"/>
      <c r="BA13" s="5"/>
      <c r="BB13" s="5"/>
      <c r="BC13" s="5"/>
      <c r="BD13" s="69"/>
      <c r="BE13" s="5"/>
      <c r="BF13" s="5"/>
      <c r="BG13" s="5"/>
      <c r="BH13" s="5"/>
      <c r="BI13" s="5"/>
      <c r="BJ13" s="69"/>
      <c r="BK13" s="5"/>
      <c r="BL13" s="5"/>
      <c r="BM13" s="5"/>
      <c r="BN13" s="5"/>
      <c r="BO13" s="5"/>
      <c r="BP13" s="5"/>
      <c r="BQ13" s="6"/>
      <c r="BR13" s="28"/>
      <c r="BS13" s="27"/>
      <c r="BT13" s="4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69"/>
      <c r="CH13" s="5"/>
      <c r="CI13" s="5"/>
      <c r="CJ13" s="5"/>
      <c r="CK13" s="5"/>
      <c r="CL13" s="5"/>
      <c r="CM13" s="69"/>
      <c r="CN13" s="5"/>
      <c r="CO13" s="5"/>
      <c r="CP13" s="5"/>
      <c r="CQ13" s="5"/>
      <c r="CR13" s="5"/>
      <c r="CS13" s="69"/>
      <c r="CT13" s="5"/>
      <c r="CU13" s="5"/>
      <c r="CV13" s="5"/>
      <c r="CW13" s="5"/>
      <c r="CX13" s="5"/>
      <c r="CY13" s="5"/>
      <c r="CZ13" s="6"/>
      <c r="DA13" s="28"/>
    </row>
    <row r="14" spans="1:105" ht="7.5" customHeight="1">
      <c r="A14" s="27"/>
      <c r="B14" s="4"/>
      <c r="C14" s="5"/>
      <c r="D14" s="152" t="s">
        <v>7</v>
      </c>
      <c r="E14" s="152"/>
      <c r="F14" s="152"/>
      <c r="G14" s="5"/>
      <c r="H14" s="5"/>
      <c r="I14" s="5"/>
      <c r="J14" s="5"/>
      <c r="K14" s="5"/>
      <c r="L14" s="5"/>
      <c r="M14" s="5"/>
      <c r="N14" s="5"/>
      <c r="O14" s="69"/>
      <c r="P14" s="44" t="s">
        <v>26</v>
      </c>
      <c r="Q14" s="44"/>
      <c r="R14" s="44"/>
      <c r="S14" s="44"/>
      <c r="T14" s="5"/>
      <c r="U14" s="69"/>
      <c r="V14" s="5"/>
      <c r="W14" s="5"/>
      <c r="X14" s="5"/>
      <c r="Y14" s="5"/>
      <c r="Z14" s="5"/>
      <c r="AA14" s="69"/>
      <c r="AB14" s="5"/>
      <c r="AC14" s="5"/>
      <c r="AD14" s="5"/>
      <c r="AE14" s="5"/>
      <c r="AF14" s="5"/>
      <c r="AG14" s="5"/>
      <c r="AH14" s="6"/>
      <c r="AI14" s="28"/>
      <c r="AJ14" s="27"/>
      <c r="AK14" s="4"/>
      <c r="AL14" s="5"/>
      <c r="AM14" s="152" t="s">
        <v>7</v>
      </c>
      <c r="AN14" s="152"/>
      <c r="AO14" s="152"/>
      <c r="AP14" s="5"/>
      <c r="AQ14" s="5"/>
      <c r="AR14" s="5"/>
      <c r="AS14" s="5"/>
      <c r="AT14" s="5"/>
      <c r="AU14" s="5"/>
      <c r="AV14" s="5"/>
      <c r="AW14" s="5"/>
      <c r="AX14" s="69"/>
      <c r="AY14" s="44" t="s">
        <v>26</v>
      </c>
      <c r="AZ14" s="44"/>
      <c r="BA14" s="44"/>
      <c r="BB14" s="44"/>
      <c r="BC14" s="5"/>
      <c r="BD14" s="69"/>
      <c r="BE14" s="5"/>
      <c r="BF14" s="5"/>
      <c r="BG14" s="5"/>
      <c r="BH14" s="5"/>
      <c r="BI14" s="5"/>
      <c r="BJ14" s="69"/>
      <c r="BK14" s="5"/>
      <c r="BL14" s="5"/>
      <c r="BM14" s="5"/>
      <c r="BN14" s="5"/>
      <c r="BO14" s="5"/>
      <c r="BP14" s="5"/>
      <c r="BQ14" s="6"/>
      <c r="BR14" s="28"/>
      <c r="BS14" s="27"/>
      <c r="BT14" s="4"/>
      <c r="BU14" s="5"/>
      <c r="BV14" s="152" t="s">
        <v>7</v>
      </c>
      <c r="BW14" s="152"/>
      <c r="BX14" s="152"/>
      <c r="BY14" s="5"/>
      <c r="BZ14" s="5"/>
      <c r="CA14" s="5"/>
      <c r="CB14" s="5"/>
      <c r="CC14" s="5"/>
      <c r="CD14" s="5"/>
      <c r="CE14" s="5"/>
      <c r="CF14" s="5"/>
      <c r="CG14" s="69"/>
      <c r="CH14" s="44" t="s">
        <v>26</v>
      </c>
      <c r="CI14" s="44"/>
      <c r="CJ14" s="44"/>
      <c r="CK14" s="44"/>
      <c r="CL14" s="5"/>
      <c r="CM14" s="69"/>
      <c r="CN14" s="5"/>
      <c r="CO14" s="5"/>
      <c r="CP14" s="5"/>
      <c r="CQ14" s="5"/>
      <c r="CR14" s="5"/>
      <c r="CS14" s="69"/>
      <c r="CT14" s="5"/>
      <c r="CU14" s="5"/>
      <c r="CV14" s="5"/>
      <c r="CW14" s="5"/>
      <c r="CX14" s="5"/>
      <c r="CY14" s="5"/>
      <c r="CZ14" s="6"/>
      <c r="DA14" s="28"/>
    </row>
    <row r="15" spans="1:105" ht="21" customHeight="1">
      <c r="A15" s="27"/>
      <c r="B15" s="4"/>
      <c r="C15" s="5"/>
      <c r="D15" s="67">
        <v>2</v>
      </c>
      <c r="E15" s="7"/>
      <c r="F15" s="67">
        <v>7</v>
      </c>
      <c r="G15" s="7"/>
      <c r="H15" s="7"/>
      <c r="I15" s="7"/>
      <c r="J15" s="7"/>
      <c r="K15" s="7"/>
      <c r="L15" s="7"/>
      <c r="M15" s="7"/>
      <c r="N15" s="66">
        <f>IF('入力'!$B$7="","",(RIGHT('入力'!$B$7,10)-RIGHT('入力'!$B$7,8))/1000000000)</f>
      </c>
      <c r="O15" s="69"/>
      <c r="P15" s="66">
        <f>IF('入力'!$B$7="","",(RIGHT('入力'!$B$7,9)-RIGHT('入力'!$B$7,8))/100000000)</f>
      </c>
      <c r="Q15" s="8"/>
      <c r="R15" s="66">
        <f>IF('入力'!$B$7="","",(RIGHT('入力'!$B$7,8)-RIGHT('入力'!$B$7,7))/10000000)</f>
      </c>
      <c r="S15" s="8"/>
      <c r="T15" s="66">
        <f>IF('入力'!$B$7="","",(RIGHT('入力'!$B$7,7)-RIGHT('入力'!$B$7,6))/1000000)</f>
      </c>
      <c r="U15" s="71"/>
      <c r="V15" s="66">
        <f>IF('入力'!$B$7="","",(RIGHT('入力'!$B$7,6)-RIGHT('入力'!$B$7,5))/100000)</f>
      </c>
      <c r="W15" s="8"/>
      <c r="X15" s="66">
        <f>IF('入力'!$B$7="","",(RIGHT('入力'!$B$7,5)-RIGHT('入力'!$B$7,4))/10000)</f>
      </c>
      <c r="Y15" s="8"/>
      <c r="Z15" s="66">
        <f>IF('入力'!$B$7="","",(RIGHT('入力'!$B$7,4)-RIGHT('入力'!$B$7,3))/1000)</f>
      </c>
      <c r="AA15" s="71"/>
      <c r="AB15" s="66">
        <f>IF('入力'!$B$7="","",(RIGHT('入力'!$B$7,3)-RIGHT('入力'!$B$7,2))/100)</f>
      </c>
      <c r="AC15" s="8"/>
      <c r="AD15" s="66">
        <f>IF('入力'!$B$7="","",(RIGHT('入力'!$B$7,2)-RIGHT('入力'!$B$7,1))/10)</f>
      </c>
      <c r="AE15" s="8"/>
      <c r="AF15" s="66">
        <f>IF('入力'!$B$7="","",(RIGHT('入力'!$B$7,1)))</f>
      </c>
      <c r="AG15" s="5"/>
      <c r="AH15" s="9"/>
      <c r="AI15" s="28"/>
      <c r="AJ15" s="27"/>
      <c r="AK15" s="4"/>
      <c r="AL15" s="5"/>
      <c r="AM15" s="67">
        <v>2</v>
      </c>
      <c r="AN15" s="7"/>
      <c r="AO15" s="67">
        <v>7</v>
      </c>
      <c r="AP15" s="7"/>
      <c r="AQ15" s="7"/>
      <c r="AR15" s="7"/>
      <c r="AS15" s="7"/>
      <c r="AT15" s="7"/>
      <c r="AU15" s="7"/>
      <c r="AV15" s="7"/>
      <c r="AW15" s="66">
        <f>N15</f>
      </c>
      <c r="AX15" s="69"/>
      <c r="AY15" s="66">
        <f>P15</f>
      </c>
      <c r="AZ15" s="8"/>
      <c r="BA15" s="66">
        <f>R15</f>
      </c>
      <c r="BB15" s="8"/>
      <c r="BC15" s="66">
        <f>T15</f>
      </c>
      <c r="BD15" s="71"/>
      <c r="BE15" s="66">
        <f>V15</f>
      </c>
      <c r="BF15" s="8"/>
      <c r="BG15" s="66">
        <f>X15</f>
      </c>
      <c r="BH15" s="8"/>
      <c r="BI15" s="66">
        <f>Z15</f>
      </c>
      <c r="BJ15" s="71"/>
      <c r="BK15" s="66">
        <f>AB15</f>
      </c>
      <c r="BL15" s="8"/>
      <c r="BM15" s="66">
        <f>AD15</f>
      </c>
      <c r="BN15" s="8"/>
      <c r="BO15" s="66">
        <f>AF15</f>
      </c>
      <c r="BP15" s="5"/>
      <c r="BQ15" s="9"/>
      <c r="BR15" s="28"/>
      <c r="BS15" s="27"/>
      <c r="BT15" s="4"/>
      <c r="BU15" s="5"/>
      <c r="BV15" s="67">
        <v>2</v>
      </c>
      <c r="BW15" s="7"/>
      <c r="BX15" s="67">
        <v>7</v>
      </c>
      <c r="BY15" s="7"/>
      <c r="BZ15" s="7"/>
      <c r="CA15" s="7"/>
      <c r="CB15" s="7"/>
      <c r="CC15" s="7"/>
      <c r="CD15" s="7"/>
      <c r="CE15" s="7"/>
      <c r="CF15" s="66">
        <f>N15</f>
      </c>
      <c r="CG15" s="69"/>
      <c r="CH15" s="66">
        <f>P15</f>
      </c>
      <c r="CI15" s="8"/>
      <c r="CJ15" s="66">
        <f>R15</f>
      </c>
      <c r="CK15" s="8"/>
      <c r="CL15" s="66">
        <f>T15</f>
      </c>
      <c r="CM15" s="71"/>
      <c r="CN15" s="66">
        <f>V15</f>
      </c>
      <c r="CO15" s="8"/>
      <c r="CP15" s="66">
        <f>X15</f>
      </c>
      <c r="CQ15" s="8"/>
      <c r="CR15" s="66">
        <f>Z15</f>
      </c>
      <c r="CS15" s="71"/>
      <c r="CT15" s="66">
        <f>AB15</f>
      </c>
      <c r="CU15" s="8"/>
      <c r="CV15" s="66">
        <f>AD15</f>
      </c>
      <c r="CW15" s="8"/>
      <c r="CX15" s="66">
        <f>AF15</f>
      </c>
      <c r="CY15" s="5"/>
      <c r="CZ15" s="9"/>
      <c r="DA15" s="28"/>
    </row>
    <row r="16" spans="1:105" ht="7.5" customHeight="1">
      <c r="A16" s="27"/>
      <c r="B16" s="4"/>
      <c r="C16" s="81"/>
      <c r="D16" s="110" t="s">
        <v>8</v>
      </c>
      <c r="E16" s="110"/>
      <c r="F16" s="110"/>
      <c r="G16" s="82"/>
      <c r="H16" s="82"/>
      <c r="I16" s="82"/>
      <c r="J16" s="153" t="s">
        <v>27</v>
      </c>
      <c r="K16" s="153"/>
      <c r="L16" s="153"/>
      <c r="M16" s="83"/>
      <c r="N16" s="106" t="s">
        <v>28</v>
      </c>
      <c r="O16" s="106"/>
      <c r="P16" s="106"/>
      <c r="Q16" s="82"/>
      <c r="R16" s="82"/>
      <c r="S16" s="82"/>
      <c r="T16" s="110" t="s">
        <v>10</v>
      </c>
      <c r="U16" s="110"/>
      <c r="V16" s="110"/>
      <c r="W16" s="82"/>
      <c r="X16" s="82"/>
      <c r="Y16" s="82"/>
      <c r="Z16" s="82"/>
      <c r="AA16" s="84"/>
      <c r="AB16" s="82"/>
      <c r="AC16" s="82"/>
      <c r="AD16" s="110" t="s">
        <v>11</v>
      </c>
      <c r="AE16" s="110"/>
      <c r="AF16" s="110"/>
      <c r="AG16" s="5"/>
      <c r="AH16" s="6"/>
      <c r="AI16" s="28"/>
      <c r="AJ16" s="27"/>
      <c r="AK16" s="4"/>
      <c r="AL16" s="5"/>
      <c r="AM16" s="110" t="s">
        <v>8</v>
      </c>
      <c r="AN16" s="110"/>
      <c r="AO16" s="110"/>
      <c r="AP16" s="82"/>
      <c r="AQ16" s="82"/>
      <c r="AR16" s="82"/>
      <c r="AS16" s="153" t="s">
        <v>27</v>
      </c>
      <c r="AT16" s="153"/>
      <c r="AU16" s="153"/>
      <c r="AV16" s="83"/>
      <c r="AW16" s="106" t="s">
        <v>28</v>
      </c>
      <c r="AX16" s="106"/>
      <c r="AY16" s="106"/>
      <c r="AZ16" s="82"/>
      <c r="BA16" s="82"/>
      <c r="BB16" s="82"/>
      <c r="BC16" s="110" t="s">
        <v>10</v>
      </c>
      <c r="BD16" s="110"/>
      <c r="BE16" s="110"/>
      <c r="BF16" s="82"/>
      <c r="BG16" s="82"/>
      <c r="BH16" s="82"/>
      <c r="BI16" s="82"/>
      <c r="BJ16" s="84"/>
      <c r="BK16" s="82"/>
      <c r="BL16" s="82"/>
      <c r="BM16" s="110" t="s">
        <v>11</v>
      </c>
      <c r="BN16" s="110"/>
      <c r="BO16" s="110"/>
      <c r="BP16" s="5"/>
      <c r="BQ16" s="6"/>
      <c r="BR16" s="28"/>
      <c r="BS16" s="27"/>
      <c r="BT16" s="4"/>
      <c r="BU16" s="5"/>
      <c r="BV16" s="110" t="s">
        <v>8</v>
      </c>
      <c r="BW16" s="110"/>
      <c r="BX16" s="110"/>
      <c r="BY16" s="82"/>
      <c r="BZ16" s="82"/>
      <c r="CA16" s="82"/>
      <c r="CB16" s="153" t="s">
        <v>27</v>
      </c>
      <c r="CC16" s="153"/>
      <c r="CD16" s="153"/>
      <c r="CE16" s="83"/>
      <c r="CF16" s="106" t="s">
        <v>28</v>
      </c>
      <c r="CG16" s="106"/>
      <c r="CH16" s="106"/>
      <c r="CI16" s="82"/>
      <c r="CJ16" s="82"/>
      <c r="CK16" s="82"/>
      <c r="CL16" s="110" t="s">
        <v>10</v>
      </c>
      <c r="CM16" s="110"/>
      <c r="CN16" s="110"/>
      <c r="CO16" s="82"/>
      <c r="CP16" s="82"/>
      <c r="CQ16" s="82"/>
      <c r="CR16" s="82"/>
      <c r="CS16" s="84"/>
      <c r="CT16" s="82"/>
      <c r="CU16" s="82"/>
      <c r="CV16" s="110" t="s">
        <v>11</v>
      </c>
      <c r="CW16" s="110"/>
      <c r="CX16" s="110"/>
      <c r="CY16" s="5"/>
      <c r="CZ16" s="6"/>
      <c r="DA16" s="28"/>
    </row>
    <row r="17" spans="1:105" ht="21" customHeight="1">
      <c r="A17" s="27"/>
      <c r="B17" s="4"/>
      <c r="C17" s="5"/>
      <c r="D17" s="67">
        <v>5</v>
      </c>
      <c r="E17" s="7"/>
      <c r="F17" s="66">
        <f>IF(H17="","",(RIGHT('入力'!$B$9,2)-H17)/10)</f>
      </c>
      <c r="G17" s="7"/>
      <c r="H17" s="66">
        <f>RIGHT('入力'!$B$9,1)</f>
      </c>
      <c r="I17" s="8"/>
      <c r="J17" s="8"/>
      <c r="K17" s="8"/>
      <c r="L17" s="66">
        <v>1</v>
      </c>
      <c r="M17" s="7"/>
      <c r="N17" s="66">
        <f>RIGHT('入力'!F11,1)</f>
      </c>
      <c r="O17" s="71"/>
      <c r="P17" s="66">
        <f>RIGHT('入力'!G11,1)</f>
      </c>
      <c r="Q17" s="8"/>
      <c r="R17" s="8"/>
      <c r="S17" s="8"/>
      <c r="T17" s="67">
        <v>0</v>
      </c>
      <c r="U17" s="71"/>
      <c r="V17" s="67">
        <v>1</v>
      </c>
      <c r="W17" s="8"/>
      <c r="X17" s="8"/>
      <c r="Y17" s="8"/>
      <c r="Z17" s="8"/>
      <c r="AA17" s="71"/>
      <c r="AB17" s="8"/>
      <c r="AC17" s="8"/>
      <c r="AD17" s="68">
        <v>7</v>
      </c>
      <c r="AE17" s="8"/>
      <c r="AF17" s="68">
        <v>1</v>
      </c>
      <c r="AG17" s="5"/>
      <c r="AH17" s="6"/>
      <c r="AI17" s="28"/>
      <c r="AJ17" s="27"/>
      <c r="AK17" s="4"/>
      <c r="AL17" s="5"/>
      <c r="AM17" s="67">
        <v>5</v>
      </c>
      <c r="AN17" s="7"/>
      <c r="AO17" s="66">
        <f>F17</f>
      </c>
      <c r="AP17" s="7"/>
      <c r="AQ17" s="66">
        <f>H17</f>
      </c>
      <c r="AR17" s="8"/>
      <c r="AS17" s="8"/>
      <c r="AT17" s="8"/>
      <c r="AU17" s="66">
        <v>1</v>
      </c>
      <c r="AV17" s="7"/>
      <c r="AW17" s="66">
        <f>N17</f>
      </c>
      <c r="AX17" s="71"/>
      <c r="AY17" s="66">
        <f>P17</f>
      </c>
      <c r="AZ17" s="8"/>
      <c r="BA17" s="8"/>
      <c r="BB17" s="8"/>
      <c r="BC17" s="66">
        <f>T17</f>
        <v>0</v>
      </c>
      <c r="BD17" s="71"/>
      <c r="BE17" s="66">
        <f>V17</f>
        <v>1</v>
      </c>
      <c r="BF17" s="8"/>
      <c r="BG17" s="8"/>
      <c r="BH17" s="8"/>
      <c r="BI17" s="8"/>
      <c r="BJ17" s="71"/>
      <c r="BK17" s="8"/>
      <c r="BL17" s="8"/>
      <c r="BM17" s="66">
        <f>AD17</f>
        <v>7</v>
      </c>
      <c r="BN17" s="8"/>
      <c r="BO17" s="66">
        <f>AF17</f>
        <v>1</v>
      </c>
      <c r="BP17" s="5"/>
      <c r="BQ17" s="6"/>
      <c r="BR17" s="28"/>
      <c r="BS17" s="27"/>
      <c r="BT17" s="4"/>
      <c r="BU17" s="5"/>
      <c r="BV17" s="67">
        <v>5</v>
      </c>
      <c r="BW17" s="7"/>
      <c r="BX17" s="66">
        <f>F17</f>
      </c>
      <c r="BY17" s="7"/>
      <c r="BZ17" s="66">
        <f>H17</f>
      </c>
      <c r="CA17" s="8"/>
      <c r="CB17" s="8"/>
      <c r="CC17" s="8"/>
      <c r="CD17" s="66">
        <v>1</v>
      </c>
      <c r="CE17" s="7"/>
      <c r="CF17" s="66">
        <f>N17</f>
      </c>
      <c r="CG17" s="71"/>
      <c r="CH17" s="66">
        <f>P17</f>
      </c>
      <c r="CI17" s="8"/>
      <c r="CJ17" s="8"/>
      <c r="CK17" s="8"/>
      <c r="CL17" s="67">
        <v>0</v>
      </c>
      <c r="CM17" s="71"/>
      <c r="CN17" s="67">
        <v>1</v>
      </c>
      <c r="CO17" s="8"/>
      <c r="CP17" s="8"/>
      <c r="CQ17" s="8"/>
      <c r="CR17" s="8"/>
      <c r="CS17" s="71"/>
      <c r="CT17" s="8"/>
      <c r="CU17" s="8"/>
      <c r="CV17" s="68">
        <v>7</v>
      </c>
      <c r="CW17" s="8"/>
      <c r="CX17" s="68">
        <v>1</v>
      </c>
      <c r="CY17" s="5"/>
      <c r="CZ17" s="6"/>
      <c r="DA17" s="28"/>
    </row>
    <row r="18" spans="1:105" ht="7.5" customHeight="1">
      <c r="A18" s="27"/>
      <c r="B18" s="4"/>
      <c r="C18" s="5"/>
      <c r="D18" s="106" t="s">
        <v>29</v>
      </c>
      <c r="E18" s="106"/>
      <c r="F18" s="106"/>
      <c r="G18" s="106"/>
      <c r="H18" s="106"/>
      <c r="I18" s="106"/>
      <c r="J18" s="81"/>
      <c r="K18" s="81"/>
      <c r="L18" s="81"/>
      <c r="M18" s="81"/>
      <c r="N18" s="81"/>
      <c r="O18" s="71"/>
      <c r="P18" s="81"/>
      <c r="Q18" s="81"/>
      <c r="R18" s="81"/>
      <c r="S18" s="81"/>
      <c r="T18" s="110" t="s">
        <v>30</v>
      </c>
      <c r="U18" s="110"/>
      <c r="V18" s="110"/>
      <c r="W18" s="110"/>
      <c r="X18" s="110"/>
      <c r="Y18" s="110"/>
      <c r="Z18" s="81"/>
      <c r="AA18" s="71"/>
      <c r="AB18" s="81"/>
      <c r="AC18" s="81"/>
      <c r="AD18" s="81"/>
      <c r="AE18" s="81"/>
      <c r="AF18" s="81"/>
      <c r="AG18" s="5"/>
      <c r="AH18" s="6"/>
      <c r="AI18" s="28"/>
      <c r="AJ18" s="27"/>
      <c r="AK18" s="4"/>
      <c r="AL18" s="5"/>
      <c r="AM18" s="106" t="s">
        <v>29</v>
      </c>
      <c r="AN18" s="106"/>
      <c r="AO18" s="106"/>
      <c r="AP18" s="106"/>
      <c r="AQ18" s="106"/>
      <c r="AR18" s="106"/>
      <c r="AS18" s="81"/>
      <c r="AT18" s="81"/>
      <c r="AU18" s="81"/>
      <c r="AV18" s="81"/>
      <c r="AW18" s="81"/>
      <c r="AX18" s="71"/>
      <c r="AY18" s="81"/>
      <c r="AZ18" s="81"/>
      <c r="BA18" s="81"/>
      <c r="BB18" s="81"/>
      <c r="BC18" s="110" t="s">
        <v>30</v>
      </c>
      <c r="BD18" s="110"/>
      <c r="BE18" s="110"/>
      <c r="BF18" s="110"/>
      <c r="BG18" s="110"/>
      <c r="BH18" s="110"/>
      <c r="BI18" s="81"/>
      <c r="BJ18" s="71"/>
      <c r="BK18" s="81"/>
      <c r="BL18" s="81"/>
      <c r="BM18" s="81"/>
      <c r="BN18" s="81"/>
      <c r="BO18" s="81"/>
      <c r="BP18" s="5"/>
      <c r="BQ18" s="6"/>
      <c r="BR18" s="28"/>
      <c r="BS18" s="27"/>
      <c r="BT18" s="4"/>
      <c r="BU18" s="5"/>
      <c r="BV18" s="106" t="s">
        <v>29</v>
      </c>
      <c r="BW18" s="106"/>
      <c r="BX18" s="106"/>
      <c r="BY18" s="106"/>
      <c r="BZ18" s="106"/>
      <c r="CA18" s="106"/>
      <c r="CB18" s="81"/>
      <c r="CC18" s="81"/>
      <c r="CD18" s="81"/>
      <c r="CE18" s="81"/>
      <c r="CF18" s="81"/>
      <c r="CG18" s="71"/>
      <c r="CH18" s="81"/>
      <c r="CI18" s="81"/>
      <c r="CJ18" s="81"/>
      <c r="CK18" s="81"/>
      <c r="CL18" s="110" t="s">
        <v>30</v>
      </c>
      <c r="CM18" s="110"/>
      <c r="CN18" s="110"/>
      <c r="CO18" s="110"/>
      <c r="CP18" s="110"/>
      <c r="CQ18" s="110"/>
      <c r="CR18" s="81"/>
      <c r="CS18" s="71"/>
      <c r="CT18" s="81"/>
      <c r="CU18" s="81"/>
      <c r="CV18" s="81"/>
      <c r="CW18" s="81"/>
      <c r="CX18" s="81"/>
      <c r="CY18" s="5"/>
      <c r="CZ18" s="6"/>
      <c r="DA18" s="28"/>
    </row>
    <row r="19" spans="1:105" s="1" customFormat="1" ht="21" customHeight="1">
      <c r="A19" s="29"/>
      <c r="B19" s="4"/>
      <c r="C19" s="5"/>
      <c r="D19" s="67">
        <v>5</v>
      </c>
      <c r="E19" s="5"/>
      <c r="F19" s="66">
        <f>IF(H19="","",(RIGHT('入力'!C13,2)-H19)/10)</f>
      </c>
      <c r="G19" s="7"/>
      <c r="H19" s="66">
        <f>RIGHT('入力'!C13,1)</f>
      </c>
      <c r="I19" s="5"/>
      <c r="J19" s="66">
        <f>IF(L19="","",(RIGHT('入力'!E13,2)-L19)/10)</f>
      </c>
      <c r="K19" s="7"/>
      <c r="L19" s="66">
        <f>RIGHT('入力'!E13,1)</f>
      </c>
      <c r="M19" s="5"/>
      <c r="N19" s="66">
        <f>IF(P19="","",(RIGHT('入力'!G13,2)-P19)/10)</f>
      </c>
      <c r="O19" s="69"/>
      <c r="P19" s="66">
        <f>RIGHT('入力'!G13,1)</f>
      </c>
      <c r="Q19" s="5"/>
      <c r="R19" s="43" t="s">
        <v>9</v>
      </c>
      <c r="S19" s="5"/>
      <c r="T19" s="67">
        <v>5</v>
      </c>
      <c r="U19" s="69"/>
      <c r="V19" s="66">
        <f>IF(X19="","",(RIGHT('入力'!K13,2)-X19)/10)</f>
      </c>
      <c r="W19" s="7"/>
      <c r="X19" s="66">
        <f>RIGHT('入力'!K13,1)</f>
      </c>
      <c r="Y19" s="5"/>
      <c r="Z19" s="66">
        <f>IF(AB19="","",(RIGHT('入力'!M13,2)-AB19)/10)</f>
      </c>
      <c r="AA19" s="69"/>
      <c r="AB19" s="66">
        <f>RIGHT('入力'!M13,1)</f>
      </c>
      <c r="AC19" s="5"/>
      <c r="AD19" s="66">
        <f>IF(AF19="","",(RIGHT('入力'!O13,2)-AF19)/10)</f>
      </c>
      <c r="AE19" s="7"/>
      <c r="AF19" s="66">
        <f>RIGHT('入力'!O13,1)</f>
      </c>
      <c r="AG19" s="5"/>
      <c r="AH19" s="6"/>
      <c r="AI19" s="30"/>
      <c r="AJ19" s="29"/>
      <c r="AK19" s="4"/>
      <c r="AL19" s="5"/>
      <c r="AM19" s="67">
        <v>5</v>
      </c>
      <c r="AN19" s="5"/>
      <c r="AO19" s="66">
        <f>F19</f>
      </c>
      <c r="AP19" s="7"/>
      <c r="AQ19" s="66">
        <f>H19</f>
      </c>
      <c r="AR19" s="5"/>
      <c r="AS19" s="66">
        <f>J19</f>
      </c>
      <c r="AT19" s="7"/>
      <c r="AU19" s="66">
        <f>L19</f>
      </c>
      <c r="AV19" s="5"/>
      <c r="AW19" s="66">
        <f>N19</f>
      </c>
      <c r="AX19" s="69"/>
      <c r="AY19" s="66">
        <f>P19</f>
      </c>
      <c r="AZ19" s="5"/>
      <c r="BA19" s="43" t="s">
        <v>9</v>
      </c>
      <c r="BB19" s="5"/>
      <c r="BC19" s="67">
        <v>5</v>
      </c>
      <c r="BD19" s="69"/>
      <c r="BE19" s="66">
        <f>V19</f>
      </c>
      <c r="BF19" s="7"/>
      <c r="BG19" s="66">
        <f>X19</f>
      </c>
      <c r="BH19" s="5"/>
      <c r="BI19" s="66">
        <f>Z19</f>
      </c>
      <c r="BJ19" s="69"/>
      <c r="BK19" s="66">
        <f>AB19</f>
      </c>
      <c r="BL19" s="5"/>
      <c r="BM19" s="66">
        <f>AD19</f>
      </c>
      <c r="BN19" s="7"/>
      <c r="BO19" s="66">
        <f>AF19</f>
      </c>
      <c r="BP19" s="5"/>
      <c r="BQ19" s="6"/>
      <c r="BR19" s="30"/>
      <c r="BS19" s="29"/>
      <c r="BT19" s="4"/>
      <c r="BU19" s="5"/>
      <c r="BV19" s="67">
        <v>5</v>
      </c>
      <c r="BW19" s="5"/>
      <c r="BX19" s="66">
        <f>F19</f>
      </c>
      <c r="BY19" s="7"/>
      <c r="BZ19" s="66">
        <f>H19</f>
      </c>
      <c r="CA19" s="5"/>
      <c r="CB19" s="66">
        <f>J19</f>
      </c>
      <c r="CC19" s="7"/>
      <c r="CD19" s="66">
        <f>L19</f>
      </c>
      <c r="CE19" s="5"/>
      <c r="CF19" s="66">
        <f>N19</f>
      </c>
      <c r="CG19" s="69"/>
      <c r="CH19" s="66">
        <f>P19</f>
      </c>
      <c r="CI19" s="5"/>
      <c r="CJ19" s="43" t="s">
        <v>9</v>
      </c>
      <c r="CK19" s="5"/>
      <c r="CL19" s="67">
        <v>5</v>
      </c>
      <c r="CM19" s="69"/>
      <c r="CN19" s="66">
        <f>V19</f>
      </c>
      <c r="CO19" s="7"/>
      <c r="CP19" s="66">
        <f>X19</f>
      </c>
      <c r="CQ19" s="5"/>
      <c r="CR19" s="66">
        <f>Z19</f>
      </c>
      <c r="CS19" s="69"/>
      <c r="CT19" s="66">
        <f>AB19</f>
      </c>
      <c r="CU19" s="5"/>
      <c r="CV19" s="66">
        <f>AD19</f>
      </c>
      <c r="CW19" s="7"/>
      <c r="CX19" s="66">
        <f>AF19</f>
      </c>
      <c r="CY19" s="5"/>
      <c r="CZ19" s="6"/>
      <c r="DA19" s="30"/>
    </row>
    <row r="20" spans="1:105" ht="1.5" customHeight="1">
      <c r="A20" s="27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9"/>
      <c r="P20" s="5"/>
      <c r="Q20" s="5"/>
      <c r="R20" s="5"/>
      <c r="S20" s="5"/>
      <c r="T20" s="5"/>
      <c r="U20" s="69"/>
      <c r="V20" s="5"/>
      <c r="W20" s="5"/>
      <c r="X20" s="5"/>
      <c r="Y20" s="5"/>
      <c r="Z20" s="5"/>
      <c r="AA20" s="69"/>
      <c r="AB20" s="5"/>
      <c r="AC20" s="5"/>
      <c r="AD20" s="5"/>
      <c r="AE20" s="5"/>
      <c r="AF20" s="5"/>
      <c r="AG20" s="5"/>
      <c r="AH20" s="6"/>
      <c r="AI20" s="28"/>
      <c r="AJ20" s="27"/>
      <c r="AK20" s="4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9"/>
      <c r="AY20" s="5"/>
      <c r="AZ20" s="5"/>
      <c r="BA20" s="5"/>
      <c r="BB20" s="5"/>
      <c r="BC20" s="5"/>
      <c r="BD20" s="69"/>
      <c r="BE20" s="5"/>
      <c r="BF20" s="5"/>
      <c r="BG20" s="5"/>
      <c r="BH20" s="5"/>
      <c r="BI20" s="5"/>
      <c r="BJ20" s="69"/>
      <c r="BK20" s="5"/>
      <c r="BL20" s="5"/>
      <c r="BM20" s="5"/>
      <c r="BN20" s="5"/>
      <c r="BO20" s="5"/>
      <c r="BP20" s="5"/>
      <c r="BQ20" s="6"/>
      <c r="BR20" s="28"/>
      <c r="BS20" s="27"/>
      <c r="BT20" s="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69"/>
      <c r="CH20" s="5"/>
      <c r="CI20" s="5"/>
      <c r="CJ20" s="5"/>
      <c r="CK20" s="5"/>
      <c r="CL20" s="5"/>
      <c r="CM20" s="69"/>
      <c r="CN20" s="5"/>
      <c r="CO20" s="5"/>
      <c r="CP20" s="5"/>
      <c r="CQ20" s="5"/>
      <c r="CR20" s="5"/>
      <c r="CS20" s="69"/>
      <c r="CT20" s="5"/>
      <c r="CU20" s="5"/>
      <c r="CV20" s="5"/>
      <c r="CW20" s="5"/>
      <c r="CX20" s="5"/>
      <c r="CY20" s="5"/>
      <c r="CZ20" s="6"/>
      <c r="DA20" s="28"/>
    </row>
    <row r="21" spans="1:105" ht="1.5" customHeight="1">
      <c r="A21" s="27"/>
      <c r="B21" s="116" t="s">
        <v>35</v>
      </c>
      <c r="C21" s="117"/>
      <c r="D21" s="117"/>
      <c r="E21" s="117"/>
      <c r="F21" s="117"/>
      <c r="G21" s="117"/>
      <c r="H21" s="117"/>
      <c r="I21" s="117"/>
      <c r="J21" s="118"/>
      <c r="K21" s="10"/>
      <c r="L21" s="10"/>
      <c r="M21" s="10"/>
      <c r="N21" s="10"/>
      <c r="O21" s="72"/>
      <c r="P21" s="10"/>
      <c r="Q21" s="10"/>
      <c r="R21" s="10"/>
      <c r="S21" s="10"/>
      <c r="T21" s="10"/>
      <c r="U21" s="72"/>
      <c r="V21" s="10"/>
      <c r="W21" s="10"/>
      <c r="X21" s="10"/>
      <c r="Y21" s="10"/>
      <c r="Z21" s="10"/>
      <c r="AA21" s="72"/>
      <c r="AB21" s="10"/>
      <c r="AC21" s="10"/>
      <c r="AD21" s="10"/>
      <c r="AE21" s="10"/>
      <c r="AF21" s="10"/>
      <c r="AG21" s="10"/>
      <c r="AH21" s="11"/>
      <c r="AI21" s="28"/>
      <c r="AJ21" s="27"/>
      <c r="AK21" s="116" t="s">
        <v>35</v>
      </c>
      <c r="AL21" s="117"/>
      <c r="AM21" s="117"/>
      <c r="AN21" s="117"/>
      <c r="AO21" s="117"/>
      <c r="AP21" s="117"/>
      <c r="AQ21" s="117"/>
      <c r="AR21" s="117"/>
      <c r="AS21" s="118"/>
      <c r="AT21" s="10"/>
      <c r="AU21" s="10"/>
      <c r="AV21" s="10"/>
      <c r="AW21" s="10"/>
      <c r="AX21" s="72"/>
      <c r="AY21" s="10"/>
      <c r="AZ21" s="10"/>
      <c r="BA21" s="10"/>
      <c r="BB21" s="10"/>
      <c r="BC21" s="10"/>
      <c r="BD21" s="72"/>
      <c r="BE21" s="10"/>
      <c r="BF21" s="10"/>
      <c r="BG21" s="10"/>
      <c r="BH21" s="10"/>
      <c r="BI21" s="10"/>
      <c r="BJ21" s="72"/>
      <c r="BK21" s="10"/>
      <c r="BL21" s="10"/>
      <c r="BM21" s="10"/>
      <c r="BN21" s="10"/>
      <c r="BO21" s="10"/>
      <c r="BP21" s="10"/>
      <c r="BQ21" s="11"/>
      <c r="BR21" s="28"/>
      <c r="BS21" s="27"/>
      <c r="BT21" s="116" t="s">
        <v>35</v>
      </c>
      <c r="BU21" s="117"/>
      <c r="BV21" s="117"/>
      <c r="BW21" s="117"/>
      <c r="BX21" s="117"/>
      <c r="BY21" s="117"/>
      <c r="BZ21" s="117"/>
      <c r="CA21" s="117"/>
      <c r="CB21" s="118"/>
      <c r="CC21" s="10"/>
      <c r="CD21" s="10"/>
      <c r="CE21" s="10"/>
      <c r="CF21" s="10"/>
      <c r="CG21" s="72"/>
      <c r="CH21" s="10"/>
      <c r="CI21" s="10"/>
      <c r="CJ21" s="10"/>
      <c r="CK21" s="10"/>
      <c r="CL21" s="10"/>
      <c r="CM21" s="72"/>
      <c r="CN21" s="10"/>
      <c r="CO21" s="10"/>
      <c r="CP21" s="10"/>
      <c r="CQ21" s="10"/>
      <c r="CR21" s="10"/>
      <c r="CS21" s="72"/>
      <c r="CT21" s="10"/>
      <c r="CU21" s="10"/>
      <c r="CV21" s="10"/>
      <c r="CW21" s="10"/>
      <c r="CX21" s="10"/>
      <c r="CY21" s="10"/>
      <c r="CZ21" s="11"/>
      <c r="DA21" s="28"/>
    </row>
    <row r="22" spans="1:105" ht="21" customHeight="1">
      <c r="A22" s="27"/>
      <c r="B22" s="119"/>
      <c r="C22" s="120"/>
      <c r="D22" s="120"/>
      <c r="E22" s="120"/>
      <c r="F22" s="120"/>
      <c r="G22" s="120"/>
      <c r="H22" s="120"/>
      <c r="I22" s="120"/>
      <c r="J22" s="121"/>
      <c r="K22" s="5"/>
      <c r="L22" s="66">
        <f>IF(9999999999&lt;'入力'!$B$17,(RIGHT('入力'!$B$17,11)-RIGHT('入力'!$B$17,10))/10000000000,"")</f>
      </c>
      <c r="M22" s="8"/>
      <c r="N22" s="66">
        <f>IF(999999999&lt;'入力'!$B$17,(RIGHT('入力'!$B$17,10)-RIGHT('入力'!$B$17,9))/1000000000,"")</f>
      </c>
      <c r="O22" s="69" t="s">
        <v>25</v>
      </c>
      <c r="P22" s="66">
        <f>IF(99999999&lt;'入力'!$B$17,(RIGHT('入力'!$B$17,9)-RIGHT('入力'!$B$17,8))/100000000,"")</f>
      </c>
      <c r="Q22" s="8"/>
      <c r="R22" s="66">
        <f>IF(9999999&lt;'入力'!$B$17,(RIGHT('入力'!$B$17,8)-RIGHT('入力'!$B$17,7))/10000000,"")</f>
      </c>
      <c r="S22" s="8"/>
      <c r="T22" s="66">
        <f>IF(999999&lt;'入力'!$B$17,(RIGHT('入力'!$B$17,7)-RIGHT('入力'!$B$17,6))/1000000,"")</f>
      </c>
      <c r="U22" s="69" t="s">
        <v>25</v>
      </c>
      <c r="V22" s="66">
        <f>IF(99999&lt;'入力'!$B$17,(RIGHT('入力'!$B$17,6)-RIGHT('入力'!$B$17,5))/100000,"")</f>
      </c>
      <c r="W22" s="8"/>
      <c r="X22" s="66">
        <f>IF(9999&lt;'入力'!$B$17,(RIGHT('入力'!$B$17,5)-RIGHT('入力'!$B$17,4))/10000,"")</f>
      </c>
      <c r="Y22" s="8"/>
      <c r="Z22" s="66">
        <f>IF(999&lt;'入力'!$B$17,(RIGHT('入力'!$B$17,4)-RIGHT('入力'!$B$17,3))/1000,"")</f>
      </c>
      <c r="AA22" s="69" t="s">
        <v>25</v>
      </c>
      <c r="AB22" s="66">
        <f>IF(99&lt;'入力'!$B$17,(RIGHT('入力'!$B$17,3)-RIGHT('入力'!$B$17,2))/100,"")</f>
      </c>
      <c r="AC22" s="8"/>
      <c r="AD22" s="66">
        <f>IF(9&lt;'入力'!$B$17,(RIGHT('入力'!$B$17,2)-RIGHT('入力'!$B$17,1))/10,"")</f>
      </c>
      <c r="AE22" s="8"/>
      <c r="AF22" s="66">
        <f>IF(0&lt;'入力'!$B$17,(RIGHT('入力'!$B$17,1)),"")</f>
      </c>
      <c r="AG22" s="5"/>
      <c r="AH22" s="9" t="s">
        <v>1</v>
      </c>
      <c r="AI22" s="28"/>
      <c r="AJ22" s="27"/>
      <c r="AK22" s="119"/>
      <c r="AL22" s="120"/>
      <c r="AM22" s="120"/>
      <c r="AN22" s="120"/>
      <c r="AO22" s="120"/>
      <c r="AP22" s="120"/>
      <c r="AQ22" s="120"/>
      <c r="AR22" s="120"/>
      <c r="AS22" s="121"/>
      <c r="AT22" s="5"/>
      <c r="AU22" s="66">
        <f>IF(9999999999&lt;'入力'!$B$17,(RIGHT('入力'!$B$17,11)-RIGHT('入力'!$B$17,10))/10000000000,"")</f>
      </c>
      <c r="AV22" s="8"/>
      <c r="AW22" s="66">
        <f>IF(999999999&lt;'入力'!$B$17,(RIGHT('入力'!$B$17,10)-RIGHT('入力'!$B$17,9))/1000000000,"")</f>
      </c>
      <c r="AX22" s="69" t="s">
        <v>25</v>
      </c>
      <c r="AY22" s="66">
        <f>IF(99999999&lt;'入力'!$B$17,(RIGHT('入力'!$B$17,9)-RIGHT('入力'!$B$17,8))/100000000,"")</f>
      </c>
      <c r="AZ22" s="8"/>
      <c r="BA22" s="66">
        <f>IF(9999999&lt;'入力'!$B$17,(RIGHT('入力'!$B$17,8)-RIGHT('入力'!$B$17,7))/10000000,"")</f>
      </c>
      <c r="BB22" s="8"/>
      <c r="BC22" s="66">
        <f>IF(999999&lt;'入力'!$B$17,(RIGHT('入力'!$B$17,7)-RIGHT('入力'!$B$17,6))/1000000,"")</f>
      </c>
      <c r="BD22" s="69" t="s">
        <v>25</v>
      </c>
      <c r="BE22" s="66">
        <f>IF(99999&lt;'入力'!$B$17,(RIGHT('入力'!$B$17,6)-RIGHT('入力'!$B$17,5))/100000,"")</f>
      </c>
      <c r="BF22" s="8"/>
      <c r="BG22" s="66">
        <f>IF(9999&lt;'入力'!$B$17,(RIGHT('入力'!$B$17,5)-RIGHT('入力'!$B$17,4))/10000,"")</f>
      </c>
      <c r="BH22" s="8"/>
      <c r="BI22" s="66">
        <f>IF(999&lt;'入力'!$B$17,(RIGHT('入力'!$B$17,4)-RIGHT('入力'!$B$17,3))/1000,"")</f>
      </c>
      <c r="BJ22" s="69" t="s">
        <v>25</v>
      </c>
      <c r="BK22" s="66">
        <f>IF(99&lt;'入力'!$B$17,(RIGHT('入力'!$B$17,3)-RIGHT('入力'!$B$17,2))/100,"")</f>
      </c>
      <c r="BL22" s="8"/>
      <c r="BM22" s="66">
        <f>IF(9&lt;'入力'!$B$17,(RIGHT('入力'!$B$17,2)-RIGHT('入力'!$B$17,1))/10,"")</f>
      </c>
      <c r="BN22" s="8"/>
      <c r="BO22" s="66">
        <f>IF(0&lt;'入力'!$B$17,(RIGHT('入力'!$B$17,1)),"")</f>
      </c>
      <c r="BP22" s="5"/>
      <c r="BQ22" s="9" t="s">
        <v>1</v>
      </c>
      <c r="BR22" s="28"/>
      <c r="BS22" s="27"/>
      <c r="BT22" s="119"/>
      <c r="BU22" s="120"/>
      <c r="BV22" s="120"/>
      <c r="BW22" s="120"/>
      <c r="BX22" s="120"/>
      <c r="BY22" s="120"/>
      <c r="BZ22" s="120"/>
      <c r="CA22" s="120"/>
      <c r="CB22" s="121"/>
      <c r="CC22" s="5"/>
      <c r="CD22" s="66">
        <f>IF(9999999999&lt;'入力'!$B$17,(RIGHT('入力'!$B$17,11)-RIGHT('入力'!$B$17,10))/10000000000,"")</f>
      </c>
      <c r="CE22" s="8"/>
      <c r="CF22" s="66">
        <f>IF(999999999&lt;'入力'!$B$17,(RIGHT('入力'!$B$17,10)-RIGHT('入力'!$B$17,9))/1000000000,"")</f>
      </c>
      <c r="CG22" s="69" t="s">
        <v>25</v>
      </c>
      <c r="CH22" s="66">
        <f>IF(99999999&lt;'入力'!$B$17,(RIGHT('入力'!$B$17,9)-RIGHT('入力'!$B$17,8))/100000000,"")</f>
      </c>
      <c r="CI22" s="8"/>
      <c r="CJ22" s="66">
        <f>IF(9999999&lt;'入力'!$B$17,(RIGHT('入力'!$B$17,8)-RIGHT('入力'!$B$17,7))/10000000,"")</f>
      </c>
      <c r="CK22" s="8"/>
      <c r="CL22" s="66">
        <f>IF(999999&lt;'入力'!$B$17,(RIGHT('入力'!$B$17,7)-RIGHT('入力'!$B$17,6))/1000000,"")</f>
      </c>
      <c r="CM22" s="69" t="s">
        <v>25</v>
      </c>
      <c r="CN22" s="66">
        <f>IF(99999&lt;'入力'!$B$17,(RIGHT('入力'!$B$17,6)-RIGHT('入力'!$B$17,5))/100000,"")</f>
      </c>
      <c r="CO22" s="8"/>
      <c r="CP22" s="66">
        <f>IF(9999&lt;'入力'!$B$17,(RIGHT('入力'!$B$17,5)-RIGHT('入力'!$B$17,4))/10000,"")</f>
      </c>
      <c r="CQ22" s="8"/>
      <c r="CR22" s="66">
        <f>IF(999&lt;'入力'!$B$17,(RIGHT('入力'!$B$17,4)-RIGHT('入力'!$B$17,3))/1000,"")</f>
      </c>
      <c r="CS22" s="69" t="s">
        <v>25</v>
      </c>
      <c r="CT22" s="66">
        <f>IF(99&lt;'入力'!$B$17,(RIGHT('入力'!$B$17,3)-RIGHT('入力'!$B$17,2))/100,"")</f>
      </c>
      <c r="CU22" s="8"/>
      <c r="CV22" s="66">
        <f>IF(9&lt;'入力'!$B$17,(RIGHT('入力'!$B$17,2)-RIGHT('入力'!$B$17,1))/10,"")</f>
      </c>
      <c r="CW22" s="8"/>
      <c r="CX22" s="66">
        <f>IF(0&lt;'入力'!$B$17,(RIGHT('入力'!$B$17,1)),"")</f>
      </c>
      <c r="CY22" s="5"/>
      <c r="CZ22" s="9" t="s">
        <v>1</v>
      </c>
      <c r="DA22" s="28"/>
    </row>
    <row r="23" spans="1:105" ht="1.5" customHeight="1">
      <c r="A23" s="27"/>
      <c r="B23" s="122"/>
      <c r="C23" s="123"/>
      <c r="D23" s="123"/>
      <c r="E23" s="123"/>
      <c r="F23" s="123"/>
      <c r="G23" s="123"/>
      <c r="H23" s="123"/>
      <c r="I23" s="123"/>
      <c r="J23" s="124"/>
      <c r="K23" s="12"/>
      <c r="L23" s="13"/>
      <c r="M23" s="13"/>
      <c r="N23" s="13"/>
      <c r="O23" s="73"/>
      <c r="P23" s="13"/>
      <c r="Q23" s="13"/>
      <c r="R23" s="13"/>
      <c r="S23" s="13"/>
      <c r="T23" s="13"/>
      <c r="U23" s="73"/>
      <c r="V23" s="13"/>
      <c r="W23" s="13"/>
      <c r="X23" s="13"/>
      <c r="Y23" s="13"/>
      <c r="Z23" s="13"/>
      <c r="AA23" s="73"/>
      <c r="AB23" s="13"/>
      <c r="AC23" s="13"/>
      <c r="AD23" s="13"/>
      <c r="AE23" s="13"/>
      <c r="AF23" s="13"/>
      <c r="AG23" s="12"/>
      <c r="AH23" s="14"/>
      <c r="AI23" s="28"/>
      <c r="AJ23" s="27"/>
      <c r="AK23" s="122"/>
      <c r="AL23" s="123"/>
      <c r="AM23" s="123"/>
      <c r="AN23" s="123"/>
      <c r="AO23" s="123"/>
      <c r="AP23" s="123"/>
      <c r="AQ23" s="123"/>
      <c r="AR23" s="123"/>
      <c r="AS23" s="124"/>
      <c r="AT23" s="12"/>
      <c r="AU23" s="13"/>
      <c r="AV23" s="13"/>
      <c r="AW23" s="13"/>
      <c r="AX23" s="73"/>
      <c r="AY23" s="13"/>
      <c r="AZ23" s="13"/>
      <c r="BA23" s="13"/>
      <c r="BB23" s="13"/>
      <c r="BC23" s="13"/>
      <c r="BD23" s="73"/>
      <c r="BE23" s="13"/>
      <c r="BF23" s="13"/>
      <c r="BG23" s="13"/>
      <c r="BH23" s="13"/>
      <c r="BI23" s="13"/>
      <c r="BJ23" s="73"/>
      <c r="BK23" s="13"/>
      <c r="BL23" s="13"/>
      <c r="BM23" s="13"/>
      <c r="BN23" s="13"/>
      <c r="BO23" s="13"/>
      <c r="BP23" s="12"/>
      <c r="BQ23" s="14"/>
      <c r="BR23" s="28"/>
      <c r="BS23" s="27"/>
      <c r="BT23" s="122"/>
      <c r="BU23" s="123"/>
      <c r="BV23" s="123"/>
      <c r="BW23" s="123"/>
      <c r="BX23" s="123"/>
      <c r="BY23" s="123"/>
      <c r="BZ23" s="123"/>
      <c r="CA23" s="123"/>
      <c r="CB23" s="124"/>
      <c r="CC23" s="12"/>
      <c r="CD23" s="13"/>
      <c r="CE23" s="13"/>
      <c r="CF23" s="13"/>
      <c r="CG23" s="73"/>
      <c r="CH23" s="13"/>
      <c r="CI23" s="13"/>
      <c r="CJ23" s="13"/>
      <c r="CK23" s="13"/>
      <c r="CL23" s="13"/>
      <c r="CM23" s="73"/>
      <c r="CN23" s="13"/>
      <c r="CO23" s="13"/>
      <c r="CP23" s="13"/>
      <c r="CQ23" s="13"/>
      <c r="CR23" s="13"/>
      <c r="CS23" s="73"/>
      <c r="CT23" s="13"/>
      <c r="CU23" s="13"/>
      <c r="CV23" s="13"/>
      <c r="CW23" s="13"/>
      <c r="CX23" s="13"/>
      <c r="CY23" s="12"/>
      <c r="CZ23" s="14"/>
      <c r="DA23" s="28"/>
    </row>
    <row r="24" spans="1:105" ht="1.5" customHeight="1">
      <c r="A24" s="27"/>
      <c r="B24" s="116" t="s">
        <v>4</v>
      </c>
      <c r="C24" s="117"/>
      <c r="D24" s="117"/>
      <c r="E24" s="117"/>
      <c r="F24" s="117"/>
      <c r="G24" s="117"/>
      <c r="H24" s="117"/>
      <c r="I24" s="117"/>
      <c r="J24" s="118"/>
      <c r="K24" s="10"/>
      <c r="L24" s="15"/>
      <c r="M24" s="15"/>
      <c r="N24" s="15"/>
      <c r="O24" s="74"/>
      <c r="P24" s="15"/>
      <c r="Q24" s="15"/>
      <c r="R24" s="15"/>
      <c r="S24" s="15"/>
      <c r="T24" s="15"/>
      <c r="U24" s="74"/>
      <c r="V24" s="15"/>
      <c r="W24" s="15"/>
      <c r="X24" s="15"/>
      <c r="Y24" s="15"/>
      <c r="Z24" s="15"/>
      <c r="AA24" s="74"/>
      <c r="AB24" s="15"/>
      <c r="AC24" s="15"/>
      <c r="AD24" s="15"/>
      <c r="AE24" s="15"/>
      <c r="AF24" s="15"/>
      <c r="AG24" s="10"/>
      <c r="AH24" s="11"/>
      <c r="AI24" s="28"/>
      <c r="AJ24" s="27"/>
      <c r="AK24" s="116" t="s">
        <v>4</v>
      </c>
      <c r="AL24" s="117"/>
      <c r="AM24" s="117"/>
      <c r="AN24" s="117"/>
      <c r="AO24" s="117"/>
      <c r="AP24" s="117"/>
      <c r="AQ24" s="117"/>
      <c r="AR24" s="117"/>
      <c r="AS24" s="118"/>
      <c r="AT24" s="10"/>
      <c r="AU24" s="15"/>
      <c r="AV24" s="15"/>
      <c r="AW24" s="15"/>
      <c r="AX24" s="74"/>
      <c r="AY24" s="15"/>
      <c r="AZ24" s="15"/>
      <c r="BA24" s="15"/>
      <c r="BB24" s="15"/>
      <c r="BC24" s="15"/>
      <c r="BD24" s="74"/>
      <c r="BE24" s="15"/>
      <c r="BF24" s="15"/>
      <c r="BG24" s="15"/>
      <c r="BH24" s="15"/>
      <c r="BI24" s="15"/>
      <c r="BJ24" s="74"/>
      <c r="BK24" s="15"/>
      <c r="BL24" s="15"/>
      <c r="BM24" s="15"/>
      <c r="BN24" s="15"/>
      <c r="BO24" s="15"/>
      <c r="BP24" s="10"/>
      <c r="BQ24" s="11"/>
      <c r="BR24" s="28"/>
      <c r="BS24" s="27"/>
      <c r="BT24" s="116" t="s">
        <v>4</v>
      </c>
      <c r="BU24" s="117"/>
      <c r="BV24" s="117"/>
      <c r="BW24" s="117"/>
      <c r="BX24" s="117"/>
      <c r="BY24" s="117"/>
      <c r="BZ24" s="117"/>
      <c r="CA24" s="117"/>
      <c r="CB24" s="118"/>
      <c r="CC24" s="10"/>
      <c r="CD24" s="15"/>
      <c r="CE24" s="15"/>
      <c r="CF24" s="15"/>
      <c r="CG24" s="74"/>
      <c r="CH24" s="15"/>
      <c r="CI24" s="15"/>
      <c r="CJ24" s="15"/>
      <c r="CK24" s="15"/>
      <c r="CL24" s="15"/>
      <c r="CM24" s="74"/>
      <c r="CN24" s="15"/>
      <c r="CO24" s="15"/>
      <c r="CP24" s="15"/>
      <c r="CQ24" s="15"/>
      <c r="CR24" s="15"/>
      <c r="CS24" s="74"/>
      <c r="CT24" s="15"/>
      <c r="CU24" s="15"/>
      <c r="CV24" s="15"/>
      <c r="CW24" s="15"/>
      <c r="CX24" s="15"/>
      <c r="CY24" s="10"/>
      <c r="CZ24" s="11"/>
      <c r="DA24" s="28"/>
    </row>
    <row r="25" spans="1:105" ht="21" customHeight="1">
      <c r="A25" s="27"/>
      <c r="B25" s="119"/>
      <c r="C25" s="120"/>
      <c r="D25" s="120"/>
      <c r="E25" s="120"/>
      <c r="F25" s="120"/>
      <c r="G25" s="120"/>
      <c r="H25" s="120"/>
      <c r="I25" s="120"/>
      <c r="J25" s="121"/>
      <c r="K25" s="5"/>
      <c r="L25" s="66">
        <f>IF(9999999999&lt;'入力'!$B$19,(RIGHT('入力'!$B$19,11)-RIGHT('入力'!$B$19,10))/10000000000,"")</f>
      </c>
      <c r="M25" s="8"/>
      <c r="N25" s="66">
        <f>IF(999999999&lt;'入力'!$B$19,(RIGHT('入力'!$B$19,10)-RIGHT('入力'!$B$19,9))/1000000000,"")</f>
      </c>
      <c r="O25" s="69" t="s">
        <v>25</v>
      </c>
      <c r="P25" s="66">
        <f>IF(99999999&lt;'入力'!$B$19,(RIGHT('入力'!$B$19,9)-RIGHT('入力'!$B$19,8))/100000000,"")</f>
      </c>
      <c r="Q25" s="8"/>
      <c r="R25" s="66">
        <f>IF(9999999&lt;'入力'!$B$19,(RIGHT('入力'!$B$19,8)-RIGHT('入力'!$B$19,7))/10000000,"")</f>
      </c>
      <c r="S25" s="8"/>
      <c r="T25" s="66">
        <f>IF(999999&lt;'入力'!$B$19,(RIGHT('入力'!$B$19,7)-RIGHT('入力'!$B$19,6))/1000000,"")</f>
      </c>
      <c r="U25" s="69" t="s">
        <v>25</v>
      </c>
      <c r="V25" s="66">
        <f>IF(99999&lt;'入力'!$B$19,(RIGHT('入力'!$B$19,6)-RIGHT('入力'!$B$19,5))/100000,"")</f>
      </c>
      <c r="W25" s="8"/>
      <c r="X25" s="66">
        <f>IF(9999&lt;'入力'!$B$19,(RIGHT('入力'!$B$19,5)-RIGHT('入力'!$B$19,4))/10000,"")</f>
      </c>
      <c r="Y25" s="8"/>
      <c r="Z25" s="66">
        <f>IF(999&lt;'入力'!$B$19,(RIGHT('入力'!$B$19,4)-RIGHT('入力'!$B$19,3))/1000,"")</f>
      </c>
      <c r="AA25" s="69" t="s">
        <v>25</v>
      </c>
      <c r="AB25" s="66">
        <f>IF(99&lt;'入力'!$B$19,(RIGHT('入力'!$B$19,3)-RIGHT('入力'!$B$19,2))/100,"")</f>
      </c>
      <c r="AC25" s="8"/>
      <c r="AD25" s="66">
        <f>IF(9&lt;'入力'!$B$19,(RIGHT('入力'!$B$19,2)-RIGHT('入力'!$B$19,1))/10,"")</f>
      </c>
      <c r="AE25" s="8"/>
      <c r="AF25" s="66">
        <f>IF(0&lt;'入力'!$B$19,(RIGHT('入力'!$B$19,1)),"")</f>
      </c>
      <c r="AG25" s="5"/>
      <c r="AH25" s="9" t="s">
        <v>1</v>
      </c>
      <c r="AI25" s="28"/>
      <c r="AJ25" s="27"/>
      <c r="AK25" s="119"/>
      <c r="AL25" s="120"/>
      <c r="AM25" s="120"/>
      <c r="AN25" s="120"/>
      <c r="AO25" s="120"/>
      <c r="AP25" s="120"/>
      <c r="AQ25" s="120"/>
      <c r="AR25" s="120"/>
      <c r="AS25" s="121"/>
      <c r="AT25" s="5"/>
      <c r="AU25" s="66">
        <f>IF(9999999999&lt;'入力'!$B$19,(RIGHT('入力'!$B$19,11)-RIGHT('入力'!$B$19,10))/10000000000,"")</f>
      </c>
      <c r="AV25" s="8"/>
      <c r="AW25" s="66">
        <f>IF(999999999&lt;'入力'!$B$19,(RIGHT('入力'!$B$19,10)-RIGHT('入力'!$B$19,9))/1000000000,"")</f>
      </c>
      <c r="AX25" s="69" t="s">
        <v>25</v>
      </c>
      <c r="AY25" s="66">
        <f>IF(99999999&lt;'入力'!$B$19,(RIGHT('入力'!$B$19,9)-RIGHT('入力'!$B$19,8))/100000000,"")</f>
      </c>
      <c r="AZ25" s="8"/>
      <c r="BA25" s="66">
        <f>IF(9999999&lt;'入力'!$B$19,(RIGHT('入力'!$B$19,8)-RIGHT('入力'!$B$19,7))/10000000,"")</f>
      </c>
      <c r="BB25" s="8"/>
      <c r="BC25" s="66">
        <f>IF(999999&lt;'入力'!$B$19,(RIGHT('入力'!$B$19,7)-RIGHT('入力'!$B$19,6))/1000000,"")</f>
      </c>
      <c r="BD25" s="69" t="s">
        <v>25</v>
      </c>
      <c r="BE25" s="66">
        <f>IF(99999&lt;'入力'!$B$19,(RIGHT('入力'!$B$19,6)-RIGHT('入力'!$B$19,5))/100000,"")</f>
      </c>
      <c r="BF25" s="8"/>
      <c r="BG25" s="66">
        <f>IF(9999&lt;'入力'!$B$19,(RIGHT('入力'!$B$19,5)-RIGHT('入力'!$B$19,4))/10000,"")</f>
      </c>
      <c r="BH25" s="8"/>
      <c r="BI25" s="66">
        <f>IF(999&lt;'入力'!$B$19,(RIGHT('入力'!$B$19,4)-RIGHT('入力'!$B$19,3))/1000,"")</f>
      </c>
      <c r="BJ25" s="69" t="s">
        <v>25</v>
      </c>
      <c r="BK25" s="66">
        <f>IF(99&lt;'入力'!$B$19,(RIGHT('入力'!$B$19,3)-RIGHT('入力'!$B$19,2))/100,"")</f>
      </c>
      <c r="BL25" s="8"/>
      <c r="BM25" s="66">
        <f>IF(9&lt;'入力'!$B$19,(RIGHT('入力'!$B$19,2)-RIGHT('入力'!$B$19,1))/10,"")</f>
      </c>
      <c r="BN25" s="8"/>
      <c r="BO25" s="66">
        <f>IF(0&lt;'入力'!$B$19,(RIGHT('入力'!$B$19,1)),"")</f>
      </c>
      <c r="BP25" s="5"/>
      <c r="BQ25" s="9" t="s">
        <v>1</v>
      </c>
      <c r="BR25" s="28"/>
      <c r="BS25" s="27"/>
      <c r="BT25" s="119"/>
      <c r="BU25" s="120"/>
      <c r="BV25" s="120"/>
      <c r="BW25" s="120"/>
      <c r="BX25" s="120"/>
      <c r="BY25" s="120"/>
      <c r="BZ25" s="120"/>
      <c r="CA25" s="120"/>
      <c r="CB25" s="121"/>
      <c r="CC25" s="5"/>
      <c r="CD25" s="66">
        <f>IF(9999999999&lt;'入力'!$B$19,(RIGHT('入力'!$B$19,11)-RIGHT('入力'!$B$19,10))/10000000000,"")</f>
      </c>
      <c r="CE25" s="8"/>
      <c r="CF25" s="66">
        <f>IF(999999999&lt;'入力'!$B$19,(RIGHT('入力'!$B$19,10)-RIGHT('入力'!$B$19,9))/1000000000,"")</f>
      </c>
      <c r="CG25" s="69" t="s">
        <v>25</v>
      </c>
      <c r="CH25" s="66">
        <f>IF(99999999&lt;'入力'!$B$19,(RIGHT('入力'!$B$19,9)-RIGHT('入力'!$B$19,8))/100000000,"")</f>
      </c>
      <c r="CI25" s="8"/>
      <c r="CJ25" s="66">
        <f>IF(9999999&lt;'入力'!$B$19,(RIGHT('入力'!$B$19,8)-RIGHT('入力'!$B$19,7))/10000000,"")</f>
      </c>
      <c r="CK25" s="8"/>
      <c r="CL25" s="66">
        <f>IF(999999&lt;'入力'!$B$19,(RIGHT('入力'!$B$19,7)-RIGHT('入力'!$B$19,6))/1000000,"")</f>
      </c>
      <c r="CM25" s="69" t="s">
        <v>25</v>
      </c>
      <c r="CN25" s="66">
        <f>IF(99999&lt;'入力'!$B$19,(RIGHT('入力'!$B$19,6)-RIGHT('入力'!$B$19,5))/100000,"")</f>
      </c>
      <c r="CO25" s="8"/>
      <c r="CP25" s="66">
        <f>IF(9999&lt;'入力'!$B$19,(RIGHT('入力'!$B$19,5)-RIGHT('入力'!$B$19,4))/10000,"")</f>
      </c>
      <c r="CQ25" s="8"/>
      <c r="CR25" s="66">
        <f>IF(999&lt;'入力'!$B$19,(RIGHT('入力'!$B$19,4)-RIGHT('入力'!$B$19,3))/1000,"")</f>
      </c>
      <c r="CS25" s="69" t="s">
        <v>25</v>
      </c>
      <c r="CT25" s="66">
        <f>IF(99&lt;'入力'!$B$19,(RIGHT('入力'!$B$19,3)-RIGHT('入力'!$B$19,2))/100,"")</f>
      </c>
      <c r="CU25" s="8"/>
      <c r="CV25" s="66">
        <f>IF(9&lt;'入力'!$B$19,(RIGHT('入力'!$B$19,2)-RIGHT('入力'!$B$19,1))/10,"")</f>
      </c>
      <c r="CW25" s="8"/>
      <c r="CX25" s="66">
        <f>IF(0&lt;'入力'!$B$19,(RIGHT('入力'!$B$19,1)),"")</f>
      </c>
      <c r="CY25" s="5"/>
      <c r="CZ25" s="9" t="s">
        <v>1</v>
      </c>
      <c r="DA25" s="28"/>
    </row>
    <row r="26" spans="1:105" ht="1.5" customHeight="1">
      <c r="A26" s="27"/>
      <c r="B26" s="122"/>
      <c r="C26" s="123"/>
      <c r="D26" s="123"/>
      <c r="E26" s="123"/>
      <c r="F26" s="123"/>
      <c r="G26" s="123"/>
      <c r="H26" s="123"/>
      <c r="I26" s="123"/>
      <c r="J26" s="124"/>
      <c r="K26" s="12"/>
      <c r="L26" s="13"/>
      <c r="M26" s="13"/>
      <c r="N26" s="13"/>
      <c r="O26" s="73"/>
      <c r="P26" s="13"/>
      <c r="Q26" s="13"/>
      <c r="R26" s="13"/>
      <c r="S26" s="13"/>
      <c r="T26" s="13"/>
      <c r="U26" s="73"/>
      <c r="V26" s="13"/>
      <c r="W26" s="13"/>
      <c r="X26" s="13"/>
      <c r="Y26" s="13"/>
      <c r="Z26" s="13"/>
      <c r="AA26" s="73"/>
      <c r="AB26" s="13"/>
      <c r="AC26" s="13"/>
      <c r="AD26" s="13"/>
      <c r="AE26" s="13"/>
      <c r="AF26" s="13"/>
      <c r="AG26" s="12"/>
      <c r="AH26" s="14"/>
      <c r="AI26" s="28"/>
      <c r="AJ26" s="27"/>
      <c r="AK26" s="122"/>
      <c r="AL26" s="123"/>
      <c r="AM26" s="123"/>
      <c r="AN26" s="123"/>
      <c r="AO26" s="123"/>
      <c r="AP26" s="123"/>
      <c r="AQ26" s="123"/>
      <c r="AR26" s="123"/>
      <c r="AS26" s="124"/>
      <c r="AT26" s="12"/>
      <c r="AU26" s="13"/>
      <c r="AV26" s="13"/>
      <c r="AW26" s="13"/>
      <c r="AX26" s="73"/>
      <c r="AY26" s="13"/>
      <c r="AZ26" s="13"/>
      <c r="BA26" s="13"/>
      <c r="BB26" s="13"/>
      <c r="BC26" s="13"/>
      <c r="BD26" s="73"/>
      <c r="BE26" s="13"/>
      <c r="BF26" s="13"/>
      <c r="BG26" s="13"/>
      <c r="BH26" s="13"/>
      <c r="BI26" s="13"/>
      <c r="BJ26" s="73"/>
      <c r="BK26" s="13"/>
      <c r="BL26" s="13"/>
      <c r="BM26" s="13"/>
      <c r="BN26" s="13"/>
      <c r="BO26" s="13"/>
      <c r="BP26" s="12"/>
      <c r="BQ26" s="14"/>
      <c r="BR26" s="28"/>
      <c r="BS26" s="27"/>
      <c r="BT26" s="122"/>
      <c r="BU26" s="123"/>
      <c r="BV26" s="123"/>
      <c r="BW26" s="123"/>
      <c r="BX26" s="123"/>
      <c r="BY26" s="123"/>
      <c r="BZ26" s="123"/>
      <c r="CA26" s="123"/>
      <c r="CB26" s="124"/>
      <c r="CC26" s="12"/>
      <c r="CD26" s="13"/>
      <c r="CE26" s="13"/>
      <c r="CF26" s="13"/>
      <c r="CG26" s="73"/>
      <c r="CH26" s="13"/>
      <c r="CI26" s="13"/>
      <c r="CJ26" s="13"/>
      <c r="CK26" s="13"/>
      <c r="CL26" s="13"/>
      <c r="CM26" s="73"/>
      <c r="CN26" s="13"/>
      <c r="CO26" s="13"/>
      <c r="CP26" s="13"/>
      <c r="CQ26" s="13"/>
      <c r="CR26" s="13"/>
      <c r="CS26" s="73"/>
      <c r="CT26" s="13"/>
      <c r="CU26" s="13"/>
      <c r="CV26" s="13"/>
      <c r="CW26" s="13"/>
      <c r="CX26" s="13"/>
      <c r="CY26" s="12"/>
      <c r="CZ26" s="14"/>
      <c r="DA26" s="28"/>
    </row>
    <row r="27" spans="1:105" ht="1.5" customHeight="1">
      <c r="A27" s="27"/>
      <c r="B27" s="131" t="s">
        <v>5</v>
      </c>
      <c r="C27" s="132"/>
      <c r="D27" s="132"/>
      <c r="E27" s="132"/>
      <c r="F27" s="132"/>
      <c r="G27" s="132"/>
      <c r="H27" s="132"/>
      <c r="I27" s="132"/>
      <c r="J27" s="133"/>
      <c r="K27" s="10"/>
      <c r="L27" s="15"/>
      <c r="M27" s="15"/>
      <c r="N27" s="15"/>
      <c r="O27" s="74"/>
      <c r="P27" s="15"/>
      <c r="Q27" s="15"/>
      <c r="R27" s="15"/>
      <c r="S27" s="15"/>
      <c r="T27" s="15"/>
      <c r="U27" s="74"/>
      <c r="V27" s="15"/>
      <c r="W27" s="15"/>
      <c r="X27" s="15"/>
      <c r="Y27" s="15"/>
      <c r="Z27" s="15"/>
      <c r="AA27" s="74"/>
      <c r="AB27" s="15"/>
      <c r="AC27" s="15"/>
      <c r="AD27" s="15"/>
      <c r="AE27" s="15"/>
      <c r="AF27" s="15"/>
      <c r="AG27" s="10"/>
      <c r="AH27" s="11"/>
      <c r="AI27" s="28"/>
      <c r="AJ27" s="27"/>
      <c r="AK27" s="131" t="s">
        <v>5</v>
      </c>
      <c r="AL27" s="132"/>
      <c r="AM27" s="132"/>
      <c r="AN27" s="132"/>
      <c r="AO27" s="132"/>
      <c r="AP27" s="132"/>
      <c r="AQ27" s="132"/>
      <c r="AR27" s="132"/>
      <c r="AS27" s="133"/>
      <c r="AT27" s="10"/>
      <c r="AU27" s="15"/>
      <c r="AV27" s="15"/>
      <c r="AW27" s="15"/>
      <c r="AX27" s="74"/>
      <c r="AY27" s="15"/>
      <c r="AZ27" s="15"/>
      <c r="BA27" s="15"/>
      <c r="BB27" s="15"/>
      <c r="BC27" s="15"/>
      <c r="BD27" s="74"/>
      <c r="BE27" s="15"/>
      <c r="BF27" s="15"/>
      <c r="BG27" s="15"/>
      <c r="BH27" s="15"/>
      <c r="BI27" s="15"/>
      <c r="BJ27" s="74"/>
      <c r="BK27" s="15"/>
      <c r="BL27" s="15"/>
      <c r="BM27" s="15"/>
      <c r="BN27" s="15"/>
      <c r="BO27" s="15"/>
      <c r="BP27" s="10"/>
      <c r="BQ27" s="11"/>
      <c r="BR27" s="28"/>
      <c r="BS27" s="27"/>
      <c r="BT27" s="131" t="s">
        <v>5</v>
      </c>
      <c r="BU27" s="132"/>
      <c r="BV27" s="132"/>
      <c r="BW27" s="132"/>
      <c r="BX27" s="132"/>
      <c r="BY27" s="132"/>
      <c r="BZ27" s="132"/>
      <c r="CA27" s="132"/>
      <c r="CB27" s="133"/>
      <c r="CC27" s="10"/>
      <c r="CD27" s="15"/>
      <c r="CE27" s="15"/>
      <c r="CF27" s="15"/>
      <c r="CG27" s="74"/>
      <c r="CH27" s="15"/>
      <c r="CI27" s="15"/>
      <c r="CJ27" s="15"/>
      <c r="CK27" s="15"/>
      <c r="CL27" s="15"/>
      <c r="CM27" s="74"/>
      <c r="CN27" s="15"/>
      <c r="CO27" s="15"/>
      <c r="CP27" s="15"/>
      <c r="CQ27" s="15"/>
      <c r="CR27" s="15"/>
      <c r="CS27" s="74"/>
      <c r="CT27" s="15"/>
      <c r="CU27" s="15"/>
      <c r="CV27" s="15"/>
      <c r="CW27" s="15"/>
      <c r="CX27" s="15"/>
      <c r="CY27" s="10"/>
      <c r="CZ27" s="11"/>
      <c r="DA27" s="28"/>
    </row>
    <row r="28" spans="1:105" ht="21" customHeight="1">
      <c r="A28" s="27"/>
      <c r="B28" s="134"/>
      <c r="C28" s="135"/>
      <c r="D28" s="135"/>
      <c r="E28" s="135"/>
      <c r="F28" s="135"/>
      <c r="G28" s="135"/>
      <c r="H28" s="135"/>
      <c r="I28" s="135"/>
      <c r="J28" s="136"/>
      <c r="K28" s="5"/>
      <c r="L28" s="66">
        <f>IF(9999999999&lt;'入力'!$B$21,(RIGHT('入力'!$B$21,11)-RIGHT('入力'!$B$21,10))/10000000000,"")</f>
      </c>
      <c r="M28" s="8"/>
      <c r="N28" s="66">
        <f>IF(999999999&lt;'入力'!$B$21,(RIGHT('入力'!$B$21,10)-RIGHT('入力'!$B$21,9))/1000000000,"")</f>
      </c>
      <c r="O28" s="69" t="s">
        <v>25</v>
      </c>
      <c r="P28" s="66">
        <f>IF(99999999&lt;'入力'!$B$21,(RIGHT('入力'!$B$21,9)-RIGHT('入力'!$B$21,8))/100000000,"")</f>
      </c>
      <c r="Q28" s="8"/>
      <c r="R28" s="66">
        <f>IF(9999999&lt;'入力'!$B$21,(RIGHT('入力'!$B$21,8)-RIGHT('入力'!$B$21,7))/10000000,"")</f>
      </c>
      <c r="S28" s="8"/>
      <c r="T28" s="66">
        <f>IF(999999&lt;'入力'!$B$21,(RIGHT('入力'!$B$21,7)-RIGHT('入力'!$B$21,6))/1000000,"")</f>
      </c>
      <c r="U28" s="69" t="s">
        <v>25</v>
      </c>
      <c r="V28" s="66">
        <f>IF(99999&lt;'入力'!$B$21,(RIGHT('入力'!$B$21,6)-RIGHT('入力'!$B$21,5))/100000,"")</f>
      </c>
      <c r="W28" s="8"/>
      <c r="X28" s="66">
        <f>IF(9999&lt;'入力'!$B$21,(RIGHT('入力'!$B$21,5)-RIGHT('入力'!$B$21,4))/10000,"")</f>
      </c>
      <c r="Y28" s="8"/>
      <c r="Z28" s="66">
        <f>IF(999&lt;'入力'!$B$21,(RIGHT('入力'!$B$21,4)-RIGHT('入力'!$B$21,3))/1000,"")</f>
      </c>
      <c r="AA28" s="69" t="s">
        <v>25</v>
      </c>
      <c r="AB28" s="66">
        <f>IF(99&lt;'入力'!$B$21,(RIGHT('入力'!$B$21,3)-RIGHT('入力'!$B$21,2))/100,"")</f>
      </c>
      <c r="AC28" s="8"/>
      <c r="AD28" s="66">
        <f>IF(9&lt;'入力'!$B$21,(RIGHT('入力'!$B$21,2)-RIGHT('入力'!$B$21,1))/10,"")</f>
      </c>
      <c r="AE28" s="8"/>
      <c r="AF28" s="66">
        <f>IF(0&lt;'入力'!$B$21,(RIGHT('入力'!$B$21,1)),"")</f>
      </c>
      <c r="AG28" s="5"/>
      <c r="AH28" s="9" t="s">
        <v>1</v>
      </c>
      <c r="AI28" s="28"/>
      <c r="AJ28" s="27"/>
      <c r="AK28" s="134"/>
      <c r="AL28" s="135"/>
      <c r="AM28" s="135"/>
      <c r="AN28" s="135"/>
      <c r="AO28" s="135"/>
      <c r="AP28" s="135"/>
      <c r="AQ28" s="135"/>
      <c r="AR28" s="135"/>
      <c r="AS28" s="136"/>
      <c r="AT28" s="5"/>
      <c r="AU28" s="66">
        <f>IF(9999999999&lt;'入力'!$B$21,(RIGHT('入力'!$B$21,11)-RIGHT('入力'!$B$21,10))/10000000000,"")</f>
      </c>
      <c r="AV28" s="8"/>
      <c r="AW28" s="66">
        <f>IF(999999999&lt;'入力'!$B$21,(RIGHT('入力'!$B$21,10)-RIGHT('入力'!$B$21,9))/1000000000,"")</f>
      </c>
      <c r="AX28" s="69" t="s">
        <v>25</v>
      </c>
      <c r="AY28" s="66">
        <f>IF(99999999&lt;'入力'!$B$21,(RIGHT('入力'!$B$21,9)-RIGHT('入力'!$B$21,8))/100000000,"")</f>
      </c>
      <c r="AZ28" s="8"/>
      <c r="BA28" s="66">
        <f>IF(9999999&lt;'入力'!$B$21,(RIGHT('入力'!$B$21,8)-RIGHT('入力'!$B$21,7))/10000000,"")</f>
      </c>
      <c r="BB28" s="8"/>
      <c r="BC28" s="66">
        <f>IF(999999&lt;'入力'!$B$21,(RIGHT('入力'!$B$21,7)-RIGHT('入力'!$B$21,6))/1000000,"")</f>
      </c>
      <c r="BD28" s="69" t="s">
        <v>25</v>
      </c>
      <c r="BE28" s="66">
        <f>IF(99999&lt;'入力'!$B$21,(RIGHT('入力'!$B$21,6)-RIGHT('入力'!$B$21,5))/100000,"")</f>
      </c>
      <c r="BF28" s="8"/>
      <c r="BG28" s="66">
        <f>IF(9999&lt;'入力'!$B$21,(RIGHT('入力'!$B$21,5)-RIGHT('入力'!$B$21,4))/10000,"")</f>
      </c>
      <c r="BH28" s="8"/>
      <c r="BI28" s="66">
        <f>IF(999&lt;'入力'!$B$21,(RIGHT('入力'!$B$21,4)-RIGHT('入力'!$B$21,3))/1000,"")</f>
      </c>
      <c r="BJ28" s="69" t="s">
        <v>25</v>
      </c>
      <c r="BK28" s="66">
        <f>IF(99&lt;'入力'!$B$21,(RIGHT('入力'!$B$21,3)-RIGHT('入力'!$B$21,2))/100,"")</f>
      </c>
      <c r="BL28" s="8"/>
      <c r="BM28" s="66">
        <f>IF(9&lt;'入力'!$B$21,(RIGHT('入力'!$B$21,2)-RIGHT('入力'!$B$21,1))/10,"")</f>
      </c>
      <c r="BN28" s="8"/>
      <c r="BO28" s="66">
        <f>IF(0&lt;'入力'!$B$21,(RIGHT('入力'!$B$21,1)),"")</f>
      </c>
      <c r="BP28" s="5"/>
      <c r="BQ28" s="9" t="s">
        <v>1</v>
      </c>
      <c r="BR28" s="28"/>
      <c r="BS28" s="27"/>
      <c r="BT28" s="134"/>
      <c r="BU28" s="135"/>
      <c r="BV28" s="135"/>
      <c r="BW28" s="135"/>
      <c r="BX28" s="135"/>
      <c r="BY28" s="135"/>
      <c r="BZ28" s="135"/>
      <c r="CA28" s="135"/>
      <c r="CB28" s="136"/>
      <c r="CC28" s="5"/>
      <c r="CD28" s="66">
        <f>IF(9999999999&lt;'入力'!$B$21,(RIGHT('入力'!$B$21,11)-RIGHT('入力'!$B$21,10))/10000000000,"")</f>
      </c>
      <c r="CE28" s="8"/>
      <c r="CF28" s="66">
        <f>IF(999999999&lt;'入力'!$B$21,(RIGHT('入力'!$B$21,10)-RIGHT('入力'!$B$21,9))/1000000000,"")</f>
      </c>
      <c r="CG28" s="69" t="s">
        <v>25</v>
      </c>
      <c r="CH28" s="66">
        <f>IF(99999999&lt;'入力'!$B$21,(RIGHT('入力'!$B$21,9)-RIGHT('入力'!$B$21,8))/100000000,"")</f>
      </c>
      <c r="CI28" s="8"/>
      <c r="CJ28" s="66">
        <f>IF(9999999&lt;'入力'!$B$21,(RIGHT('入力'!$B$21,8)-RIGHT('入力'!$B$21,7))/10000000,"")</f>
      </c>
      <c r="CK28" s="8"/>
      <c r="CL28" s="66">
        <f>IF(999999&lt;'入力'!$B$21,(RIGHT('入力'!$B$21,7)-RIGHT('入力'!$B$21,6))/1000000,"")</f>
      </c>
      <c r="CM28" s="69" t="s">
        <v>25</v>
      </c>
      <c r="CN28" s="66">
        <f>IF(99999&lt;'入力'!$B$21,(RIGHT('入力'!$B$21,6)-RIGHT('入力'!$B$21,5))/100000,"")</f>
      </c>
      <c r="CO28" s="8"/>
      <c r="CP28" s="66">
        <f>IF(9999&lt;'入力'!$B$21,(RIGHT('入力'!$B$21,5)-RIGHT('入力'!$B$21,4))/10000,"")</f>
      </c>
      <c r="CQ28" s="8"/>
      <c r="CR28" s="66">
        <f>IF(999&lt;'入力'!$B$21,(RIGHT('入力'!$B$21,4)-RIGHT('入力'!$B$21,3))/1000,"")</f>
      </c>
      <c r="CS28" s="69" t="s">
        <v>25</v>
      </c>
      <c r="CT28" s="66">
        <f>IF(99&lt;'入力'!$B$21,(RIGHT('入力'!$B$21,3)-RIGHT('入力'!$B$21,2))/100,"")</f>
      </c>
      <c r="CU28" s="8"/>
      <c r="CV28" s="66">
        <f>IF(9&lt;'入力'!$B$21,(RIGHT('入力'!$B$21,2)-RIGHT('入力'!$B$21,1))/10,"")</f>
      </c>
      <c r="CW28" s="8"/>
      <c r="CX28" s="66">
        <f>IF(0&lt;'入力'!$B$21,(RIGHT('入力'!$B$21,1)),"")</f>
      </c>
      <c r="CY28" s="5"/>
      <c r="CZ28" s="9" t="s">
        <v>1</v>
      </c>
      <c r="DA28" s="28"/>
    </row>
    <row r="29" spans="1:105" ht="1.5" customHeight="1">
      <c r="A29" s="27"/>
      <c r="B29" s="137"/>
      <c r="C29" s="138"/>
      <c r="D29" s="138"/>
      <c r="E29" s="138"/>
      <c r="F29" s="138"/>
      <c r="G29" s="138"/>
      <c r="H29" s="138"/>
      <c r="I29" s="138"/>
      <c r="J29" s="139"/>
      <c r="K29" s="12"/>
      <c r="L29" s="13"/>
      <c r="M29" s="13"/>
      <c r="N29" s="13"/>
      <c r="O29" s="73"/>
      <c r="P29" s="13"/>
      <c r="Q29" s="13"/>
      <c r="R29" s="13"/>
      <c r="S29" s="13"/>
      <c r="T29" s="13"/>
      <c r="U29" s="73"/>
      <c r="V29" s="13"/>
      <c r="W29" s="13"/>
      <c r="X29" s="13"/>
      <c r="Y29" s="13"/>
      <c r="Z29" s="13"/>
      <c r="AA29" s="73"/>
      <c r="AB29" s="13"/>
      <c r="AC29" s="13"/>
      <c r="AD29" s="13"/>
      <c r="AE29" s="13"/>
      <c r="AF29" s="13"/>
      <c r="AG29" s="12"/>
      <c r="AH29" s="14"/>
      <c r="AI29" s="28"/>
      <c r="AJ29" s="27"/>
      <c r="AK29" s="137"/>
      <c r="AL29" s="138"/>
      <c r="AM29" s="138"/>
      <c r="AN29" s="138"/>
      <c r="AO29" s="138"/>
      <c r="AP29" s="138"/>
      <c r="AQ29" s="138"/>
      <c r="AR29" s="138"/>
      <c r="AS29" s="139"/>
      <c r="AT29" s="12"/>
      <c r="AU29" s="13"/>
      <c r="AV29" s="13"/>
      <c r="AW29" s="13"/>
      <c r="AX29" s="73"/>
      <c r="AY29" s="13"/>
      <c r="AZ29" s="13"/>
      <c r="BA29" s="13"/>
      <c r="BB29" s="13"/>
      <c r="BC29" s="13"/>
      <c r="BD29" s="73"/>
      <c r="BE29" s="13"/>
      <c r="BF29" s="13"/>
      <c r="BG29" s="13"/>
      <c r="BH29" s="13"/>
      <c r="BI29" s="13"/>
      <c r="BJ29" s="73"/>
      <c r="BK29" s="13"/>
      <c r="BL29" s="13"/>
      <c r="BM29" s="13"/>
      <c r="BN29" s="13"/>
      <c r="BO29" s="13"/>
      <c r="BP29" s="12"/>
      <c r="BQ29" s="14"/>
      <c r="BR29" s="28"/>
      <c r="BS29" s="27"/>
      <c r="BT29" s="137"/>
      <c r="BU29" s="138"/>
      <c r="BV29" s="138"/>
      <c r="BW29" s="138"/>
      <c r="BX29" s="138"/>
      <c r="BY29" s="138"/>
      <c r="BZ29" s="138"/>
      <c r="CA29" s="138"/>
      <c r="CB29" s="139"/>
      <c r="CC29" s="12"/>
      <c r="CD29" s="13"/>
      <c r="CE29" s="13"/>
      <c r="CF29" s="13"/>
      <c r="CG29" s="73"/>
      <c r="CH29" s="13"/>
      <c r="CI29" s="13"/>
      <c r="CJ29" s="13"/>
      <c r="CK29" s="13"/>
      <c r="CL29" s="13"/>
      <c r="CM29" s="73"/>
      <c r="CN29" s="13"/>
      <c r="CO29" s="13"/>
      <c r="CP29" s="13"/>
      <c r="CQ29" s="13"/>
      <c r="CR29" s="13"/>
      <c r="CS29" s="73"/>
      <c r="CT29" s="13"/>
      <c r="CU29" s="13"/>
      <c r="CV29" s="13"/>
      <c r="CW29" s="13"/>
      <c r="CX29" s="13"/>
      <c r="CY29" s="12"/>
      <c r="CZ29" s="14"/>
      <c r="DA29" s="28"/>
    </row>
    <row r="30" spans="1:105" ht="1.5" customHeight="1">
      <c r="A30" s="27"/>
      <c r="B30" s="116" t="s">
        <v>36</v>
      </c>
      <c r="C30" s="117"/>
      <c r="D30" s="117"/>
      <c r="E30" s="117"/>
      <c r="F30" s="117"/>
      <c r="G30" s="117"/>
      <c r="H30" s="117"/>
      <c r="I30" s="117"/>
      <c r="J30" s="118"/>
      <c r="K30" s="10"/>
      <c r="L30" s="15"/>
      <c r="M30" s="15"/>
      <c r="N30" s="15"/>
      <c r="O30" s="74"/>
      <c r="P30" s="15"/>
      <c r="Q30" s="15"/>
      <c r="R30" s="15"/>
      <c r="S30" s="15"/>
      <c r="T30" s="15"/>
      <c r="U30" s="74"/>
      <c r="V30" s="15"/>
      <c r="W30" s="15"/>
      <c r="X30" s="15"/>
      <c r="Y30" s="15"/>
      <c r="Z30" s="15"/>
      <c r="AA30" s="74"/>
      <c r="AB30" s="15"/>
      <c r="AC30" s="15"/>
      <c r="AD30" s="15"/>
      <c r="AE30" s="15"/>
      <c r="AF30" s="15"/>
      <c r="AG30" s="10"/>
      <c r="AH30" s="11"/>
      <c r="AI30" s="28"/>
      <c r="AJ30" s="27"/>
      <c r="AK30" s="116" t="s">
        <v>36</v>
      </c>
      <c r="AL30" s="117"/>
      <c r="AM30" s="117"/>
      <c r="AN30" s="117"/>
      <c r="AO30" s="117"/>
      <c r="AP30" s="117"/>
      <c r="AQ30" s="117"/>
      <c r="AR30" s="117"/>
      <c r="AS30" s="118"/>
      <c r="AT30" s="10"/>
      <c r="AU30" s="15"/>
      <c r="AV30" s="15"/>
      <c r="AW30" s="15"/>
      <c r="AX30" s="74"/>
      <c r="AY30" s="15"/>
      <c r="AZ30" s="15"/>
      <c r="BA30" s="15"/>
      <c r="BB30" s="15"/>
      <c r="BC30" s="15"/>
      <c r="BD30" s="74"/>
      <c r="BE30" s="15"/>
      <c r="BF30" s="15"/>
      <c r="BG30" s="15"/>
      <c r="BH30" s="15"/>
      <c r="BI30" s="15"/>
      <c r="BJ30" s="74"/>
      <c r="BK30" s="15"/>
      <c r="BL30" s="15"/>
      <c r="BM30" s="15"/>
      <c r="BN30" s="15"/>
      <c r="BO30" s="15"/>
      <c r="BP30" s="10"/>
      <c r="BQ30" s="11"/>
      <c r="BR30" s="28"/>
      <c r="BS30" s="27"/>
      <c r="BT30" s="116" t="s">
        <v>36</v>
      </c>
      <c r="BU30" s="117"/>
      <c r="BV30" s="117"/>
      <c r="BW30" s="117"/>
      <c r="BX30" s="117"/>
      <c r="BY30" s="117"/>
      <c r="BZ30" s="117"/>
      <c r="CA30" s="117"/>
      <c r="CB30" s="118"/>
      <c r="CC30" s="10"/>
      <c r="CD30" s="15"/>
      <c r="CE30" s="15"/>
      <c r="CF30" s="15"/>
      <c r="CG30" s="74"/>
      <c r="CH30" s="15"/>
      <c r="CI30" s="15"/>
      <c r="CJ30" s="15"/>
      <c r="CK30" s="15"/>
      <c r="CL30" s="15"/>
      <c r="CM30" s="74"/>
      <c r="CN30" s="15"/>
      <c r="CO30" s="15"/>
      <c r="CP30" s="15"/>
      <c r="CQ30" s="15"/>
      <c r="CR30" s="15"/>
      <c r="CS30" s="74"/>
      <c r="CT30" s="15"/>
      <c r="CU30" s="15"/>
      <c r="CV30" s="15"/>
      <c r="CW30" s="15"/>
      <c r="CX30" s="15"/>
      <c r="CY30" s="10"/>
      <c r="CZ30" s="11"/>
      <c r="DA30" s="28"/>
    </row>
    <row r="31" spans="1:105" ht="21" customHeight="1">
      <c r="A31" s="27"/>
      <c r="B31" s="119"/>
      <c r="C31" s="120"/>
      <c r="D31" s="120"/>
      <c r="E31" s="120"/>
      <c r="F31" s="120"/>
      <c r="G31" s="120"/>
      <c r="H31" s="120"/>
      <c r="I31" s="120"/>
      <c r="J31" s="121"/>
      <c r="K31" s="5"/>
      <c r="L31" s="66">
        <f>IF(9999999999&lt;'入力'!$B$23,(RIGHT('入力'!$B$23,11)-RIGHT('入力'!$B$23,10))/10000000000,"")</f>
      </c>
      <c r="M31" s="8"/>
      <c r="N31" s="66">
        <f>IF(999999999&lt;'入力'!$B$23,(RIGHT('入力'!$B$23,10)-RIGHT('入力'!$B$23,9))/1000000000,"")</f>
      </c>
      <c r="O31" s="69" t="s">
        <v>25</v>
      </c>
      <c r="P31" s="66">
        <f>IF(99999999&lt;'入力'!$B$23,(RIGHT('入力'!$B$23,9)-RIGHT('入力'!$B$23,8))/100000000,"")</f>
      </c>
      <c r="Q31" s="8"/>
      <c r="R31" s="66">
        <f>IF(9999999&lt;'入力'!$B$23,(RIGHT('入力'!$B$23,8)-RIGHT('入力'!$B$23,7))/10000000,"")</f>
      </c>
      <c r="S31" s="8"/>
      <c r="T31" s="66">
        <f>IF(999999&lt;'入力'!$B$23,(RIGHT('入力'!$B$23,7)-RIGHT('入力'!$B$23,6))/1000000,"")</f>
      </c>
      <c r="U31" s="69" t="s">
        <v>25</v>
      </c>
      <c r="V31" s="66">
        <f>IF(99999&lt;'入力'!$B$23,(RIGHT('入力'!$B$23,6)-RIGHT('入力'!$B$23,5))/100000,"")</f>
      </c>
      <c r="W31" s="8"/>
      <c r="X31" s="66">
        <f>IF(9999&lt;'入力'!$B$23,(RIGHT('入力'!$B$23,5)-RIGHT('入力'!$B$23,4))/10000,"")</f>
      </c>
      <c r="Y31" s="8"/>
      <c r="Z31" s="66">
        <f>IF(999&lt;'入力'!$B$23,(RIGHT('入力'!$B$23,4)-RIGHT('入力'!$B$23,3))/1000,"")</f>
      </c>
      <c r="AA31" s="69" t="s">
        <v>25</v>
      </c>
      <c r="AB31" s="66">
        <f>IF(99&lt;'入力'!$B$23,(RIGHT('入力'!$B$23,3)-RIGHT('入力'!$B$23,2))/100,"")</f>
      </c>
      <c r="AC31" s="8"/>
      <c r="AD31" s="66">
        <f>IF(9&lt;'入力'!$B$23,(RIGHT('入力'!$B$23,2)-RIGHT('入力'!$B$23,1))/10,"")</f>
      </c>
      <c r="AE31" s="8"/>
      <c r="AF31" s="66">
        <f>IF(0&lt;'入力'!$B$23,(RIGHT('入力'!$B$23,1)),"")</f>
      </c>
      <c r="AG31" s="5"/>
      <c r="AH31" s="9" t="s">
        <v>1</v>
      </c>
      <c r="AI31" s="28"/>
      <c r="AJ31" s="27"/>
      <c r="AK31" s="119"/>
      <c r="AL31" s="120"/>
      <c r="AM31" s="120"/>
      <c r="AN31" s="120"/>
      <c r="AO31" s="120"/>
      <c r="AP31" s="120"/>
      <c r="AQ31" s="120"/>
      <c r="AR31" s="120"/>
      <c r="AS31" s="121"/>
      <c r="AT31" s="5"/>
      <c r="AU31" s="66">
        <f>IF(9999999999&lt;'入力'!$B$23,(RIGHT('入力'!$B$23,11)-RIGHT('入力'!$B$23,10))/10000000000,"")</f>
      </c>
      <c r="AV31" s="8"/>
      <c r="AW31" s="66">
        <f>IF(999999999&lt;'入力'!$B$23,(RIGHT('入力'!$B$23,10)-RIGHT('入力'!$B$23,9))/1000000000,"")</f>
      </c>
      <c r="AX31" s="69" t="s">
        <v>25</v>
      </c>
      <c r="AY31" s="66">
        <f>IF(99999999&lt;'入力'!$B$23,(RIGHT('入力'!$B$23,9)-RIGHT('入力'!$B$23,8))/100000000,"")</f>
      </c>
      <c r="AZ31" s="8"/>
      <c r="BA31" s="66">
        <f>IF(9999999&lt;'入力'!$B$23,(RIGHT('入力'!$B$23,8)-RIGHT('入力'!$B$23,7))/10000000,"")</f>
      </c>
      <c r="BB31" s="8"/>
      <c r="BC31" s="66">
        <f>IF(999999&lt;'入力'!$B$23,(RIGHT('入力'!$B$23,7)-RIGHT('入力'!$B$23,6))/1000000,"")</f>
      </c>
      <c r="BD31" s="69" t="s">
        <v>25</v>
      </c>
      <c r="BE31" s="66">
        <f>IF(99999&lt;'入力'!$B$23,(RIGHT('入力'!$B$23,6)-RIGHT('入力'!$B$23,5))/100000,"")</f>
      </c>
      <c r="BF31" s="8"/>
      <c r="BG31" s="66">
        <f>IF(9999&lt;'入力'!$B$23,(RIGHT('入力'!$B$23,5)-RIGHT('入力'!$B$23,4))/10000,"")</f>
      </c>
      <c r="BH31" s="8"/>
      <c r="BI31" s="66">
        <f>IF(999&lt;'入力'!$B$23,(RIGHT('入力'!$B$23,4)-RIGHT('入力'!$B$23,3))/1000,"")</f>
      </c>
      <c r="BJ31" s="69" t="s">
        <v>25</v>
      </c>
      <c r="BK31" s="66">
        <f>IF(99&lt;'入力'!$B$23,(RIGHT('入力'!$B$23,3)-RIGHT('入力'!$B$23,2))/100,"")</f>
      </c>
      <c r="BL31" s="8"/>
      <c r="BM31" s="66">
        <f>IF(9&lt;'入力'!$B$23,(RIGHT('入力'!$B$23,2)-RIGHT('入力'!$B$23,1))/10,"")</f>
      </c>
      <c r="BN31" s="8"/>
      <c r="BO31" s="66">
        <f>IF(0&lt;'入力'!$B$23,(RIGHT('入力'!$B$23,1)),"")</f>
      </c>
      <c r="BP31" s="5"/>
      <c r="BQ31" s="9" t="s">
        <v>1</v>
      </c>
      <c r="BR31" s="28"/>
      <c r="BS31" s="27"/>
      <c r="BT31" s="119"/>
      <c r="BU31" s="120"/>
      <c r="BV31" s="120"/>
      <c r="BW31" s="120"/>
      <c r="BX31" s="120"/>
      <c r="BY31" s="120"/>
      <c r="BZ31" s="120"/>
      <c r="CA31" s="120"/>
      <c r="CB31" s="121"/>
      <c r="CC31" s="5"/>
      <c r="CD31" s="66">
        <f>IF(9999999999&lt;'入力'!$B$23,(RIGHT('入力'!$B$23,11)-RIGHT('入力'!$B$23,10))/10000000000,"")</f>
      </c>
      <c r="CE31" s="8"/>
      <c r="CF31" s="66">
        <f>IF(999999999&lt;'入力'!$B$23,(RIGHT('入力'!$B$23,10)-RIGHT('入力'!$B$23,9))/1000000000,"")</f>
      </c>
      <c r="CG31" s="69" t="s">
        <v>25</v>
      </c>
      <c r="CH31" s="66">
        <f>IF(99999999&lt;'入力'!$B$23,(RIGHT('入力'!$B$23,9)-RIGHT('入力'!$B$23,8))/100000000,"")</f>
      </c>
      <c r="CI31" s="8"/>
      <c r="CJ31" s="66">
        <f>IF(9999999&lt;'入力'!$B$23,(RIGHT('入力'!$B$23,8)-RIGHT('入力'!$B$23,7))/10000000,"")</f>
      </c>
      <c r="CK31" s="8"/>
      <c r="CL31" s="66">
        <f>IF(999999&lt;'入力'!$B$23,(RIGHT('入力'!$B$23,7)-RIGHT('入力'!$B$23,6))/1000000,"")</f>
      </c>
      <c r="CM31" s="69" t="s">
        <v>25</v>
      </c>
      <c r="CN31" s="66">
        <f>IF(99999&lt;'入力'!$B$23,(RIGHT('入力'!$B$23,6)-RIGHT('入力'!$B$23,5))/100000,"")</f>
      </c>
      <c r="CO31" s="8"/>
      <c r="CP31" s="66">
        <f>IF(9999&lt;'入力'!$B$23,(RIGHT('入力'!$B$23,5)-RIGHT('入力'!$B$23,4))/10000,"")</f>
      </c>
      <c r="CQ31" s="8"/>
      <c r="CR31" s="66">
        <f>IF(999&lt;'入力'!$B$23,(RIGHT('入力'!$B$23,4)-RIGHT('入力'!$B$23,3))/1000,"")</f>
      </c>
      <c r="CS31" s="69" t="s">
        <v>25</v>
      </c>
      <c r="CT31" s="66">
        <f>IF(99&lt;'入力'!$B$23,(RIGHT('入力'!$B$23,3)-RIGHT('入力'!$B$23,2))/100,"")</f>
      </c>
      <c r="CU31" s="8"/>
      <c r="CV31" s="66">
        <f>IF(9&lt;'入力'!$B$23,(RIGHT('入力'!$B$23,2)-RIGHT('入力'!$B$23,1))/10,"")</f>
      </c>
      <c r="CW31" s="8"/>
      <c r="CX31" s="66">
        <f>IF(0&lt;'入力'!$B$23,(RIGHT('入力'!$B$23,1)),"")</f>
      </c>
      <c r="CY31" s="5"/>
      <c r="CZ31" s="9" t="s">
        <v>1</v>
      </c>
      <c r="DA31" s="28"/>
    </row>
    <row r="32" spans="1:105" ht="1.5" customHeight="1">
      <c r="A32" s="27"/>
      <c r="B32" s="122"/>
      <c r="C32" s="123"/>
      <c r="D32" s="123"/>
      <c r="E32" s="123"/>
      <c r="F32" s="123"/>
      <c r="G32" s="123"/>
      <c r="H32" s="123"/>
      <c r="I32" s="123"/>
      <c r="J32" s="124"/>
      <c r="K32" s="12"/>
      <c r="L32" s="13"/>
      <c r="M32" s="13"/>
      <c r="N32" s="13"/>
      <c r="O32" s="73"/>
      <c r="P32" s="13"/>
      <c r="Q32" s="13"/>
      <c r="R32" s="13"/>
      <c r="S32" s="13"/>
      <c r="T32" s="13"/>
      <c r="U32" s="73"/>
      <c r="V32" s="13"/>
      <c r="W32" s="13"/>
      <c r="X32" s="13"/>
      <c r="Y32" s="13"/>
      <c r="Z32" s="13"/>
      <c r="AA32" s="73"/>
      <c r="AB32" s="13"/>
      <c r="AC32" s="13"/>
      <c r="AD32" s="13"/>
      <c r="AE32" s="13"/>
      <c r="AF32" s="13"/>
      <c r="AG32" s="12"/>
      <c r="AH32" s="14"/>
      <c r="AI32" s="28"/>
      <c r="AJ32" s="27"/>
      <c r="AK32" s="122"/>
      <c r="AL32" s="123"/>
      <c r="AM32" s="123"/>
      <c r="AN32" s="123"/>
      <c r="AO32" s="123"/>
      <c r="AP32" s="123"/>
      <c r="AQ32" s="123"/>
      <c r="AR32" s="123"/>
      <c r="AS32" s="124"/>
      <c r="AT32" s="12"/>
      <c r="AU32" s="13"/>
      <c r="AV32" s="13"/>
      <c r="AW32" s="13"/>
      <c r="AX32" s="73"/>
      <c r="AY32" s="13"/>
      <c r="AZ32" s="13"/>
      <c r="BA32" s="13"/>
      <c r="BB32" s="13"/>
      <c r="BC32" s="13"/>
      <c r="BD32" s="73"/>
      <c r="BE32" s="13"/>
      <c r="BF32" s="13"/>
      <c r="BG32" s="13"/>
      <c r="BH32" s="13"/>
      <c r="BI32" s="13"/>
      <c r="BJ32" s="73"/>
      <c r="BK32" s="13"/>
      <c r="BL32" s="13"/>
      <c r="BM32" s="13"/>
      <c r="BN32" s="13"/>
      <c r="BO32" s="13"/>
      <c r="BP32" s="12"/>
      <c r="BQ32" s="14"/>
      <c r="BR32" s="28"/>
      <c r="BS32" s="27"/>
      <c r="BT32" s="122"/>
      <c r="BU32" s="123"/>
      <c r="BV32" s="123"/>
      <c r="BW32" s="123"/>
      <c r="BX32" s="123"/>
      <c r="BY32" s="123"/>
      <c r="BZ32" s="123"/>
      <c r="CA32" s="123"/>
      <c r="CB32" s="124"/>
      <c r="CC32" s="12"/>
      <c r="CD32" s="13"/>
      <c r="CE32" s="13"/>
      <c r="CF32" s="13"/>
      <c r="CG32" s="73"/>
      <c r="CH32" s="13"/>
      <c r="CI32" s="13"/>
      <c r="CJ32" s="13"/>
      <c r="CK32" s="13"/>
      <c r="CL32" s="13"/>
      <c r="CM32" s="73"/>
      <c r="CN32" s="13"/>
      <c r="CO32" s="13"/>
      <c r="CP32" s="13"/>
      <c r="CQ32" s="13"/>
      <c r="CR32" s="13"/>
      <c r="CS32" s="73"/>
      <c r="CT32" s="13"/>
      <c r="CU32" s="13"/>
      <c r="CV32" s="13"/>
      <c r="CW32" s="13"/>
      <c r="CX32" s="13"/>
      <c r="CY32" s="12"/>
      <c r="CZ32" s="14"/>
      <c r="DA32" s="28"/>
    </row>
    <row r="33" spans="1:105" ht="1.5" customHeight="1">
      <c r="A33" s="27"/>
      <c r="B33" s="116" t="s">
        <v>6</v>
      </c>
      <c r="C33" s="117"/>
      <c r="D33" s="117"/>
      <c r="E33" s="117"/>
      <c r="F33" s="117"/>
      <c r="G33" s="117"/>
      <c r="H33" s="117"/>
      <c r="I33" s="117"/>
      <c r="J33" s="118"/>
      <c r="K33" s="10"/>
      <c r="L33" s="15"/>
      <c r="M33" s="15"/>
      <c r="N33" s="15"/>
      <c r="O33" s="74"/>
      <c r="P33" s="15"/>
      <c r="Q33" s="15"/>
      <c r="R33" s="15"/>
      <c r="S33" s="15"/>
      <c r="T33" s="15"/>
      <c r="U33" s="74"/>
      <c r="V33" s="15"/>
      <c r="W33" s="15"/>
      <c r="X33" s="15"/>
      <c r="Y33" s="15"/>
      <c r="Z33" s="15"/>
      <c r="AA33" s="74"/>
      <c r="AB33" s="15"/>
      <c r="AC33" s="15"/>
      <c r="AD33" s="15"/>
      <c r="AE33" s="15"/>
      <c r="AF33" s="15"/>
      <c r="AG33" s="10"/>
      <c r="AH33" s="11"/>
      <c r="AI33" s="28"/>
      <c r="AJ33" s="27"/>
      <c r="AK33" s="116" t="s">
        <v>6</v>
      </c>
      <c r="AL33" s="117"/>
      <c r="AM33" s="117"/>
      <c r="AN33" s="117"/>
      <c r="AO33" s="117"/>
      <c r="AP33" s="117"/>
      <c r="AQ33" s="117"/>
      <c r="AR33" s="117"/>
      <c r="AS33" s="118"/>
      <c r="AT33" s="10"/>
      <c r="AU33" s="15"/>
      <c r="AV33" s="15"/>
      <c r="AW33" s="15"/>
      <c r="AX33" s="74"/>
      <c r="AY33" s="15"/>
      <c r="AZ33" s="15"/>
      <c r="BA33" s="15"/>
      <c r="BB33" s="15"/>
      <c r="BC33" s="15"/>
      <c r="BD33" s="74"/>
      <c r="BE33" s="15"/>
      <c r="BF33" s="15"/>
      <c r="BG33" s="15"/>
      <c r="BH33" s="15"/>
      <c r="BI33" s="15"/>
      <c r="BJ33" s="74"/>
      <c r="BK33" s="15"/>
      <c r="BL33" s="15"/>
      <c r="BM33" s="15"/>
      <c r="BN33" s="15"/>
      <c r="BO33" s="15"/>
      <c r="BP33" s="10"/>
      <c r="BQ33" s="11"/>
      <c r="BR33" s="28"/>
      <c r="BS33" s="27"/>
      <c r="BT33" s="116" t="s">
        <v>6</v>
      </c>
      <c r="BU33" s="117"/>
      <c r="BV33" s="117"/>
      <c r="BW33" s="117"/>
      <c r="BX33" s="117"/>
      <c r="BY33" s="117"/>
      <c r="BZ33" s="117"/>
      <c r="CA33" s="117"/>
      <c r="CB33" s="118"/>
      <c r="CC33" s="10"/>
      <c r="CD33" s="15"/>
      <c r="CE33" s="15"/>
      <c r="CF33" s="15"/>
      <c r="CG33" s="74"/>
      <c r="CH33" s="15"/>
      <c r="CI33" s="15"/>
      <c r="CJ33" s="15"/>
      <c r="CK33" s="15"/>
      <c r="CL33" s="15"/>
      <c r="CM33" s="74"/>
      <c r="CN33" s="15"/>
      <c r="CO33" s="15"/>
      <c r="CP33" s="15"/>
      <c r="CQ33" s="15"/>
      <c r="CR33" s="15"/>
      <c r="CS33" s="74"/>
      <c r="CT33" s="15"/>
      <c r="CU33" s="15"/>
      <c r="CV33" s="15"/>
      <c r="CW33" s="15"/>
      <c r="CX33" s="15"/>
      <c r="CY33" s="10"/>
      <c r="CZ33" s="11"/>
      <c r="DA33" s="28"/>
    </row>
    <row r="34" spans="1:105" ht="21" customHeight="1">
      <c r="A34" s="27"/>
      <c r="B34" s="119"/>
      <c r="C34" s="120"/>
      <c r="D34" s="120"/>
      <c r="E34" s="120"/>
      <c r="F34" s="120"/>
      <c r="G34" s="120"/>
      <c r="H34" s="120"/>
      <c r="I34" s="120"/>
      <c r="J34" s="121"/>
      <c r="K34" s="5"/>
      <c r="L34" s="66">
        <f>IF(9999999999&lt;'入力'!$B$25,(RIGHT('入力'!$B$25,11)-RIGHT('入力'!$B$25,10))/10000000000,"")</f>
      </c>
      <c r="M34" s="8"/>
      <c r="N34" s="66">
        <f>IF(999999999&lt;'入力'!$B$25,(RIGHT('入力'!$B$25,10)-RIGHT('入力'!$B$25,9))/1000000000,"")</f>
      </c>
      <c r="O34" s="69" t="s">
        <v>25</v>
      </c>
      <c r="P34" s="66">
        <f>IF(99999999&lt;'入力'!$B$25,(RIGHT('入力'!$B$25,9)-RIGHT('入力'!$B$25,8))/100000000,"")</f>
      </c>
      <c r="Q34" s="8"/>
      <c r="R34" s="66">
        <f>IF(9999999&lt;'入力'!$B$25,(RIGHT('入力'!$B$25,8)-RIGHT('入力'!$B$25,7))/10000000,"")</f>
      </c>
      <c r="S34" s="8"/>
      <c r="T34" s="66">
        <f>IF(999999&lt;'入力'!$B$25,(RIGHT('入力'!$B$25,7)-RIGHT('入力'!$B$25,6))/1000000,"")</f>
      </c>
      <c r="U34" s="69" t="s">
        <v>25</v>
      </c>
      <c r="V34" s="66">
        <f>IF(99999&lt;'入力'!$B$25,(RIGHT('入力'!$B$25,6)-RIGHT('入力'!$B$25,5))/100000,"")</f>
      </c>
      <c r="W34" s="8"/>
      <c r="X34" s="66">
        <f>IF(9999&lt;'入力'!$B$25,(RIGHT('入力'!$B$25,5)-RIGHT('入力'!$B$25,4))/10000,"")</f>
      </c>
      <c r="Y34" s="8"/>
      <c r="Z34" s="66">
        <f>IF(999&lt;'入力'!$B$25,(RIGHT('入力'!$B$25,4)-RIGHT('入力'!$B$25,3))/1000,"")</f>
      </c>
      <c r="AA34" s="69" t="s">
        <v>25</v>
      </c>
      <c r="AB34" s="66">
        <f>IF(99&lt;'入力'!$B$25,(RIGHT('入力'!$B$25,3)-RIGHT('入力'!$B$25,2))/100,"")</f>
      </c>
      <c r="AC34" s="8"/>
      <c r="AD34" s="66">
        <f>IF(9&lt;'入力'!$B$25,(RIGHT('入力'!$B$25,2)-RIGHT('入力'!$B$25,1))/10,"")</f>
      </c>
      <c r="AE34" s="8"/>
      <c r="AF34" s="66">
        <f>IF(0&lt;'入力'!$B$25,(RIGHT('入力'!$B$25,1)),"")</f>
      </c>
      <c r="AG34" s="5"/>
      <c r="AH34" s="9" t="s">
        <v>1</v>
      </c>
      <c r="AI34" s="28"/>
      <c r="AJ34" s="27"/>
      <c r="AK34" s="119"/>
      <c r="AL34" s="120"/>
      <c r="AM34" s="120"/>
      <c r="AN34" s="120"/>
      <c r="AO34" s="120"/>
      <c r="AP34" s="120"/>
      <c r="AQ34" s="120"/>
      <c r="AR34" s="120"/>
      <c r="AS34" s="121"/>
      <c r="AT34" s="5"/>
      <c r="AU34" s="66">
        <f>IF(9999999999&lt;'入力'!$B$25,(RIGHT('入力'!$B$25,11)-RIGHT('入力'!$B$25,10))/10000000000,"")</f>
      </c>
      <c r="AV34" s="8"/>
      <c r="AW34" s="66">
        <f>IF(999999999&lt;'入力'!$B$25,(RIGHT('入力'!$B$25,10)-RIGHT('入力'!$B$25,9))/1000000000,"")</f>
      </c>
      <c r="AX34" s="69" t="s">
        <v>25</v>
      </c>
      <c r="AY34" s="66">
        <f>IF(99999999&lt;'入力'!$B$25,(RIGHT('入力'!$B$25,9)-RIGHT('入力'!$B$25,8))/100000000,"")</f>
      </c>
      <c r="AZ34" s="8"/>
      <c r="BA34" s="66">
        <f>IF(9999999&lt;'入力'!$B$25,(RIGHT('入力'!$B$25,8)-RIGHT('入力'!$B$25,7))/10000000,"")</f>
      </c>
      <c r="BB34" s="8"/>
      <c r="BC34" s="66">
        <f>IF(999999&lt;'入力'!$B$25,(RIGHT('入力'!$B$25,7)-RIGHT('入力'!$B$25,6))/1000000,"")</f>
      </c>
      <c r="BD34" s="69" t="s">
        <v>25</v>
      </c>
      <c r="BE34" s="66">
        <f>IF(99999&lt;'入力'!$B$25,(RIGHT('入力'!$B$25,6)-RIGHT('入力'!$B$25,5))/100000,"")</f>
      </c>
      <c r="BF34" s="8"/>
      <c r="BG34" s="66">
        <f>IF(9999&lt;'入力'!$B$25,(RIGHT('入力'!$B$25,5)-RIGHT('入力'!$B$25,4))/10000,"")</f>
      </c>
      <c r="BH34" s="8"/>
      <c r="BI34" s="66">
        <f>IF(999&lt;'入力'!$B$25,(RIGHT('入力'!$B$25,4)-RIGHT('入力'!$B$25,3))/1000,"")</f>
      </c>
      <c r="BJ34" s="69" t="s">
        <v>25</v>
      </c>
      <c r="BK34" s="66">
        <f>IF(99&lt;'入力'!$B$25,(RIGHT('入力'!$B$25,3)-RIGHT('入力'!$B$25,2))/100,"")</f>
      </c>
      <c r="BL34" s="8"/>
      <c r="BM34" s="66">
        <f>IF(9&lt;'入力'!$B$25,(RIGHT('入力'!$B$25,2)-RIGHT('入力'!$B$25,1))/10,"")</f>
      </c>
      <c r="BN34" s="8"/>
      <c r="BO34" s="66">
        <f>IF(0&lt;'入力'!$B$25,(RIGHT('入力'!$B$25,1)),"")</f>
      </c>
      <c r="BP34" s="5"/>
      <c r="BQ34" s="9" t="s">
        <v>1</v>
      </c>
      <c r="BR34" s="28"/>
      <c r="BS34" s="27"/>
      <c r="BT34" s="119"/>
      <c r="BU34" s="120"/>
      <c r="BV34" s="120"/>
      <c r="BW34" s="120"/>
      <c r="BX34" s="120"/>
      <c r="BY34" s="120"/>
      <c r="BZ34" s="120"/>
      <c r="CA34" s="120"/>
      <c r="CB34" s="121"/>
      <c r="CC34" s="5"/>
      <c r="CD34" s="66">
        <f>IF(9999999999&lt;'入力'!$B$25,(RIGHT('入力'!$B$25,11)-RIGHT('入力'!$B$25,10))/10000000000,"")</f>
      </c>
      <c r="CE34" s="8"/>
      <c r="CF34" s="66">
        <f>IF(999999999&lt;'入力'!$B$25,(RIGHT('入力'!$B$25,10)-RIGHT('入力'!$B$25,9))/1000000000,"")</f>
      </c>
      <c r="CG34" s="69" t="s">
        <v>25</v>
      </c>
      <c r="CH34" s="66">
        <f>IF(99999999&lt;'入力'!$B$25,(RIGHT('入力'!$B$25,9)-RIGHT('入力'!$B$25,8))/100000000,"")</f>
      </c>
      <c r="CI34" s="8"/>
      <c r="CJ34" s="66">
        <f>IF(9999999&lt;'入力'!$B$25,(RIGHT('入力'!$B$25,8)-RIGHT('入力'!$B$25,7))/10000000,"")</f>
      </c>
      <c r="CK34" s="8"/>
      <c r="CL34" s="66">
        <f>IF(999999&lt;'入力'!$B$25,(RIGHT('入力'!$B$25,7)-RIGHT('入力'!$B$25,6))/1000000,"")</f>
      </c>
      <c r="CM34" s="69" t="s">
        <v>25</v>
      </c>
      <c r="CN34" s="66">
        <f>IF(99999&lt;'入力'!$B$25,(RIGHT('入力'!$B$25,6)-RIGHT('入力'!$B$25,5))/100000,"")</f>
      </c>
      <c r="CO34" s="8"/>
      <c r="CP34" s="66">
        <f>IF(9999&lt;'入力'!$B$25,(RIGHT('入力'!$B$25,5)-RIGHT('入力'!$B$25,4))/10000,"")</f>
      </c>
      <c r="CQ34" s="8"/>
      <c r="CR34" s="66">
        <f>IF(999&lt;'入力'!$B$25,(RIGHT('入力'!$B$25,4)-RIGHT('入力'!$B$25,3))/1000,"")</f>
      </c>
      <c r="CS34" s="69" t="s">
        <v>25</v>
      </c>
      <c r="CT34" s="66">
        <f>IF(99&lt;'入力'!$B$25,(RIGHT('入力'!$B$25,3)-RIGHT('入力'!$B$25,2))/100,"")</f>
      </c>
      <c r="CU34" s="8"/>
      <c r="CV34" s="66">
        <f>IF(9&lt;'入力'!$B$25,(RIGHT('入力'!$B$25,2)-RIGHT('入力'!$B$25,1))/10,"")</f>
      </c>
      <c r="CW34" s="8"/>
      <c r="CX34" s="66">
        <f>IF(0&lt;'入力'!$B$25,(RIGHT('入力'!$B$25,1)),"")</f>
      </c>
      <c r="CY34" s="5"/>
      <c r="CZ34" s="9" t="s">
        <v>1</v>
      </c>
      <c r="DA34" s="28"/>
    </row>
    <row r="35" spans="1:105" ht="1.5" customHeight="1">
      <c r="A35" s="27"/>
      <c r="B35" s="122"/>
      <c r="C35" s="123"/>
      <c r="D35" s="123"/>
      <c r="E35" s="123"/>
      <c r="F35" s="123"/>
      <c r="G35" s="123"/>
      <c r="H35" s="123"/>
      <c r="I35" s="123"/>
      <c r="J35" s="124"/>
      <c r="K35" s="12"/>
      <c r="L35" s="12"/>
      <c r="M35" s="12"/>
      <c r="N35" s="12"/>
      <c r="O35" s="75"/>
      <c r="P35" s="12"/>
      <c r="Q35" s="12"/>
      <c r="R35" s="12"/>
      <c r="S35" s="12"/>
      <c r="T35" s="12"/>
      <c r="U35" s="75"/>
      <c r="V35" s="12"/>
      <c r="W35" s="12"/>
      <c r="X35" s="12"/>
      <c r="Y35" s="12"/>
      <c r="Z35" s="12"/>
      <c r="AA35" s="75"/>
      <c r="AB35" s="12"/>
      <c r="AC35" s="12"/>
      <c r="AD35" s="12"/>
      <c r="AE35" s="12"/>
      <c r="AF35" s="12"/>
      <c r="AG35" s="12"/>
      <c r="AH35" s="14"/>
      <c r="AI35" s="28"/>
      <c r="AJ35" s="27"/>
      <c r="AK35" s="122"/>
      <c r="AL35" s="123"/>
      <c r="AM35" s="123"/>
      <c r="AN35" s="123"/>
      <c r="AO35" s="123"/>
      <c r="AP35" s="123"/>
      <c r="AQ35" s="123"/>
      <c r="AR35" s="123"/>
      <c r="AS35" s="124"/>
      <c r="AT35" s="12"/>
      <c r="AU35" s="12"/>
      <c r="AV35" s="12"/>
      <c r="AW35" s="12"/>
      <c r="AX35" s="75"/>
      <c r="AY35" s="12"/>
      <c r="AZ35" s="12"/>
      <c r="BA35" s="12"/>
      <c r="BB35" s="12"/>
      <c r="BC35" s="12"/>
      <c r="BD35" s="75"/>
      <c r="BE35" s="12"/>
      <c r="BF35" s="12"/>
      <c r="BG35" s="12"/>
      <c r="BH35" s="12"/>
      <c r="BI35" s="12"/>
      <c r="BJ35" s="75"/>
      <c r="BK35" s="12"/>
      <c r="BL35" s="12"/>
      <c r="BM35" s="12"/>
      <c r="BN35" s="12"/>
      <c r="BO35" s="12"/>
      <c r="BP35" s="12"/>
      <c r="BQ35" s="14"/>
      <c r="BR35" s="28"/>
      <c r="BS35" s="27"/>
      <c r="BT35" s="122"/>
      <c r="BU35" s="123"/>
      <c r="BV35" s="123"/>
      <c r="BW35" s="123"/>
      <c r="BX35" s="123"/>
      <c r="BY35" s="123"/>
      <c r="BZ35" s="123"/>
      <c r="CA35" s="123"/>
      <c r="CB35" s="124"/>
      <c r="CC35" s="12"/>
      <c r="CD35" s="12"/>
      <c r="CE35" s="12"/>
      <c r="CF35" s="12"/>
      <c r="CG35" s="75"/>
      <c r="CH35" s="12"/>
      <c r="CI35" s="12"/>
      <c r="CJ35" s="12"/>
      <c r="CK35" s="12"/>
      <c r="CL35" s="12"/>
      <c r="CM35" s="75"/>
      <c r="CN35" s="12"/>
      <c r="CO35" s="12"/>
      <c r="CP35" s="12"/>
      <c r="CQ35" s="12"/>
      <c r="CR35" s="12"/>
      <c r="CS35" s="75"/>
      <c r="CT35" s="12"/>
      <c r="CU35" s="12"/>
      <c r="CV35" s="12"/>
      <c r="CW35" s="12"/>
      <c r="CX35" s="12"/>
      <c r="CY35" s="12"/>
      <c r="CZ35" s="14"/>
      <c r="DA35" s="28"/>
    </row>
    <row r="36" spans="1:105" ht="24.75" customHeight="1">
      <c r="A36" s="27"/>
      <c r="B36" s="111" t="s">
        <v>2</v>
      </c>
      <c r="C36" s="112"/>
      <c r="D36" s="112"/>
      <c r="E36" s="112"/>
      <c r="F36" s="112"/>
      <c r="G36" s="112"/>
      <c r="H36" s="112"/>
      <c r="I36" s="112"/>
      <c r="J36" s="113"/>
      <c r="K36" s="64"/>
      <c r="L36" s="108" t="s">
        <v>52</v>
      </c>
      <c r="M36" s="108"/>
      <c r="N36" s="108"/>
      <c r="O36" s="109">
        <f>IF('入力'!C15="","",'入力'!C15)</f>
      </c>
      <c r="P36" s="109"/>
      <c r="Q36" s="109"/>
      <c r="R36" s="85" t="s">
        <v>46</v>
      </c>
      <c r="S36" s="109">
        <f>IF('入力'!E15="","",'入力'!E15)</f>
      </c>
      <c r="T36" s="109"/>
      <c r="U36" s="109"/>
      <c r="V36" s="85" t="s">
        <v>47</v>
      </c>
      <c r="W36" s="109">
        <f>IF('入力'!G15="","",'入力'!G15)</f>
      </c>
      <c r="X36" s="109"/>
      <c r="Y36" s="109"/>
      <c r="Z36" s="85" t="s">
        <v>48</v>
      </c>
      <c r="AA36" s="85"/>
      <c r="AB36" s="85"/>
      <c r="AC36" s="85"/>
      <c r="AD36" s="85"/>
      <c r="AE36" s="85"/>
      <c r="AF36" s="85"/>
      <c r="AG36" s="85"/>
      <c r="AH36" s="86"/>
      <c r="AI36" s="28"/>
      <c r="AJ36" s="27"/>
      <c r="AK36" s="111" t="s">
        <v>2</v>
      </c>
      <c r="AL36" s="112"/>
      <c r="AM36" s="112"/>
      <c r="AN36" s="112"/>
      <c r="AO36" s="112"/>
      <c r="AP36" s="112"/>
      <c r="AQ36" s="112"/>
      <c r="AR36" s="112"/>
      <c r="AS36" s="113"/>
      <c r="AT36" s="65"/>
      <c r="AU36" s="108" t="s">
        <v>52</v>
      </c>
      <c r="AV36" s="108"/>
      <c r="AW36" s="108"/>
      <c r="AX36" s="109">
        <f>O36</f>
      </c>
      <c r="AY36" s="109"/>
      <c r="AZ36" s="109"/>
      <c r="BA36" s="85" t="s">
        <v>46</v>
      </c>
      <c r="BB36" s="109">
        <f>S36</f>
      </c>
      <c r="BC36" s="109"/>
      <c r="BD36" s="109"/>
      <c r="BE36" s="85" t="s">
        <v>47</v>
      </c>
      <c r="BF36" s="109">
        <f>W36</f>
      </c>
      <c r="BG36" s="109"/>
      <c r="BH36" s="109"/>
      <c r="BI36" s="85" t="s">
        <v>48</v>
      </c>
      <c r="BJ36" s="85"/>
      <c r="BK36" s="85"/>
      <c r="BL36" s="85"/>
      <c r="BM36" s="85"/>
      <c r="BN36" s="85"/>
      <c r="BO36" s="85"/>
      <c r="BP36" s="85"/>
      <c r="BQ36" s="86"/>
      <c r="BR36" s="28"/>
      <c r="BS36" s="27"/>
      <c r="BT36" s="111" t="s">
        <v>2</v>
      </c>
      <c r="BU36" s="112"/>
      <c r="BV36" s="112"/>
      <c r="BW36" s="112"/>
      <c r="BX36" s="112"/>
      <c r="BY36" s="112"/>
      <c r="BZ36" s="112"/>
      <c r="CA36" s="112"/>
      <c r="CB36" s="113"/>
      <c r="CC36" s="65"/>
      <c r="CD36" s="108" t="s">
        <v>52</v>
      </c>
      <c r="CE36" s="108"/>
      <c r="CF36" s="108"/>
      <c r="CG36" s="109">
        <f>AX36</f>
      </c>
      <c r="CH36" s="109"/>
      <c r="CI36" s="109"/>
      <c r="CJ36" s="85" t="s">
        <v>46</v>
      </c>
      <c r="CK36" s="109">
        <f>BB36</f>
      </c>
      <c r="CL36" s="109"/>
      <c r="CM36" s="109"/>
      <c r="CN36" s="85" t="s">
        <v>47</v>
      </c>
      <c r="CO36" s="109">
        <f>BF36</f>
      </c>
      <c r="CP36" s="109"/>
      <c r="CQ36" s="109"/>
      <c r="CR36" s="85" t="s">
        <v>48</v>
      </c>
      <c r="CS36" s="85"/>
      <c r="CT36" s="85"/>
      <c r="CU36" s="85"/>
      <c r="CV36" s="85"/>
      <c r="CW36" s="85"/>
      <c r="CX36" s="85"/>
      <c r="CY36" s="85"/>
      <c r="CZ36" s="86"/>
      <c r="DA36" s="28"/>
    </row>
    <row r="37" spans="1:105" ht="15" customHeight="1">
      <c r="A37" s="27"/>
      <c r="T37" s="107" t="s">
        <v>3</v>
      </c>
      <c r="U37" s="107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28"/>
      <c r="AJ37" s="27"/>
      <c r="BB37" s="80"/>
      <c r="BC37" s="107" t="s">
        <v>3</v>
      </c>
      <c r="BD37" s="107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28"/>
      <c r="BS37" s="27"/>
      <c r="CL37" s="107" t="s">
        <v>3</v>
      </c>
      <c r="CM37" s="107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28"/>
    </row>
    <row r="38" spans="1:105" ht="15" customHeight="1">
      <c r="A38" s="2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7"/>
      <c r="P38" s="3"/>
      <c r="Q38" s="3"/>
      <c r="R38" s="3"/>
      <c r="S38" s="80"/>
      <c r="T38" s="107"/>
      <c r="U38" s="107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28"/>
      <c r="AJ38" s="27"/>
      <c r="AK38" s="114" t="s">
        <v>23</v>
      </c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07"/>
      <c r="BD38" s="107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28"/>
      <c r="BS38" s="27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77"/>
      <c r="CH38" s="3"/>
      <c r="CI38" s="3"/>
      <c r="CJ38" s="3"/>
      <c r="CK38" s="80"/>
      <c r="CL38" s="107"/>
      <c r="CM38" s="107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28"/>
    </row>
    <row r="39" spans="1:105" ht="18" customHeight="1">
      <c r="A39" s="27"/>
      <c r="B39" s="114" t="s">
        <v>38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07"/>
      <c r="U39" s="107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28"/>
      <c r="AJ39" s="27"/>
      <c r="AK39" s="114" t="s">
        <v>24</v>
      </c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07"/>
      <c r="BD39" s="107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28"/>
      <c r="BS39" s="27"/>
      <c r="BT39" s="114" t="s">
        <v>45</v>
      </c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07"/>
      <c r="CM39" s="107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28"/>
    </row>
    <row r="40" spans="1:105" ht="18" customHeight="1">
      <c r="A40" s="27"/>
      <c r="T40" s="107"/>
      <c r="U40" s="107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28"/>
      <c r="AJ40" s="27"/>
      <c r="AK40" s="78"/>
      <c r="AL40" s="78"/>
      <c r="AM40" s="78"/>
      <c r="AN40" s="78"/>
      <c r="AO40" s="78"/>
      <c r="AP40" s="78"/>
      <c r="AQ40" s="129" t="s">
        <v>43</v>
      </c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C40" s="107"/>
      <c r="BD40" s="107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28"/>
      <c r="BS40" s="27"/>
      <c r="CL40" s="107"/>
      <c r="CM40" s="107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28"/>
    </row>
    <row r="41" spans="1:105" ht="18" customHeight="1">
      <c r="A41" s="27"/>
      <c r="T41" s="107"/>
      <c r="U41" s="107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28"/>
      <c r="AJ41" s="27"/>
      <c r="AK41" s="128" t="s">
        <v>42</v>
      </c>
      <c r="AL41" s="128"/>
      <c r="AM41" s="128"/>
      <c r="AN41" s="128"/>
      <c r="AO41" s="128"/>
      <c r="AP41" s="78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C41" s="107"/>
      <c r="BD41" s="107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28"/>
      <c r="BS41" s="27"/>
      <c r="CL41" s="107"/>
      <c r="CM41" s="107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28"/>
    </row>
    <row r="42" spans="1:105" ht="18" customHeight="1">
      <c r="A42" s="27"/>
      <c r="T42" s="107"/>
      <c r="U42" s="107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28"/>
      <c r="AJ42" s="27"/>
      <c r="AK42" s="78"/>
      <c r="AL42" s="78"/>
      <c r="AM42" s="78"/>
      <c r="AN42" s="78"/>
      <c r="AO42" s="78"/>
      <c r="AP42" s="78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C42" s="107"/>
      <c r="BD42" s="107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28"/>
      <c r="BS42" s="27"/>
      <c r="CL42" s="107"/>
      <c r="CM42" s="107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28"/>
    </row>
    <row r="43" spans="1:105" ht="15" customHeight="1">
      <c r="A43" s="31"/>
      <c r="B43" s="140" t="s">
        <v>39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32"/>
      <c r="AJ43" s="31"/>
      <c r="AK43" s="140" t="s">
        <v>41</v>
      </c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32"/>
      <c r="BS43" s="31"/>
      <c r="BT43" s="140" t="s">
        <v>44</v>
      </c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32"/>
    </row>
    <row r="47" spans="85:97" ht="18" customHeight="1">
      <c r="CG47" s="2"/>
      <c r="CM47" s="2"/>
      <c r="CS47" s="2"/>
    </row>
    <row r="48" spans="85:97" ht="18" customHeight="1">
      <c r="CG48" s="2"/>
      <c r="CM48" s="2"/>
      <c r="CS48" s="2"/>
    </row>
    <row r="49" spans="85:97" ht="18" customHeight="1">
      <c r="CG49" s="2"/>
      <c r="CM49" s="2"/>
      <c r="CS49" s="2"/>
    </row>
    <row r="50" spans="85:97" ht="18" customHeight="1">
      <c r="CG50" s="2"/>
      <c r="CM50" s="2"/>
      <c r="CS50" s="2"/>
    </row>
    <row r="51" spans="85:97" ht="18" customHeight="1">
      <c r="CG51" s="2"/>
      <c r="CM51" s="2"/>
      <c r="CS51" s="2"/>
    </row>
    <row r="52" spans="85:97" ht="18" customHeight="1">
      <c r="CG52" s="2"/>
      <c r="CM52" s="2"/>
      <c r="CS52" s="2"/>
    </row>
  </sheetData>
  <sheetProtection sheet="1" objects="1" selectLockedCells="1"/>
  <mergeCells count="82">
    <mergeCell ref="K2:AC5"/>
    <mergeCell ref="AT2:BL5"/>
    <mergeCell ref="CC2:CU5"/>
    <mergeCell ref="B30:J32"/>
    <mergeCell ref="AD16:AF16"/>
    <mergeCell ref="B6:AH9"/>
    <mergeCell ref="BT27:CB29"/>
    <mergeCell ref="BT30:CB32"/>
    <mergeCell ref="BT10:CV12"/>
    <mergeCell ref="BT21:CB23"/>
    <mergeCell ref="B10:AD12"/>
    <mergeCell ref="AF11:AH11"/>
    <mergeCell ref="BC16:BE16"/>
    <mergeCell ref="T18:Y18"/>
    <mergeCell ref="BC18:BH18"/>
    <mergeCell ref="N16:P16"/>
    <mergeCell ref="J16:L16"/>
    <mergeCell ref="B21:J23"/>
    <mergeCell ref="D14:F14"/>
    <mergeCell ref="D18:I18"/>
    <mergeCell ref="D16:F16"/>
    <mergeCell ref="BT24:CB26"/>
    <mergeCell ref="AK24:AS26"/>
    <mergeCell ref="AS16:AU16"/>
    <mergeCell ref="AW16:AY16"/>
    <mergeCell ref="CB16:CD16"/>
    <mergeCell ref="BV14:BX14"/>
    <mergeCell ref="BV16:BX16"/>
    <mergeCell ref="CL16:CN16"/>
    <mergeCell ref="CV16:CX16"/>
    <mergeCell ref="B33:J35"/>
    <mergeCell ref="AK21:AS23"/>
    <mergeCell ref="AM14:AO14"/>
    <mergeCell ref="T16:V16"/>
    <mergeCell ref="B27:J29"/>
    <mergeCell ref="B24:J26"/>
    <mergeCell ref="AM16:AO16"/>
    <mergeCell ref="BT43:CZ43"/>
    <mergeCell ref="CL37:CM42"/>
    <mergeCell ref="CN37:CZ42"/>
    <mergeCell ref="BT6:CZ9"/>
    <mergeCell ref="AK6:BQ9"/>
    <mergeCell ref="AK10:BM12"/>
    <mergeCell ref="BO11:BQ11"/>
    <mergeCell ref="AK33:AS35"/>
    <mergeCell ref="CX11:CZ11"/>
    <mergeCell ref="CF16:CH16"/>
    <mergeCell ref="B43:AH43"/>
    <mergeCell ref="AK36:AS36"/>
    <mergeCell ref="AK39:BB39"/>
    <mergeCell ref="AK43:BQ43"/>
    <mergeCell ref="V37:AH42"/>
    <mergeCell ref="T37:U42"/>
    <mergeCell ref="B39:S39"/>
    <mergeCell ref="B36:J36"/>
    <mergeCell ref="BE37:BQ42"/>
    <mergeCell ref="AK30:AS32"/>
    <mergeCell ref="C3:F3"/>
    <mergeCell ref="AK38:BB38"/>
    <mergeCell ref="AK41:AO41"/>
    <mergeCell ref="AQ40:BA42"/>
    <mergeCell ref="L36:N36"/>
    <mergeCell ref="O36:Q36"/>
    <mergeCell ref="S36:U36"/>
    <mergeCell ref="W36:Y36"/>
    <mergeCell ref="AK27:AS29"/>
    <mergeCell ref="CD36:CF36"/>
    <mergeCell ref="BM16:BO16"/>
    <mergeCell ref="CL18:CQ18"/>
    <mergeCell ref="BT36:CB36"/>
    <mergeCell ref="BT39:CK39"/>
    <mergeCell ref="AM18:AR18"/>
    <mergeCell ref="BT33:CB35"/>
    <mergeCell ref="CG36:CI36"/>
    <mergeCell ref="CK36:CM36"/>
    <mergeCell ref="CO36:CQ36"/>
    <mergeCell ref="BV18:CA18"/>
    <mergeCell ref="BC37:BD42"/>
    <mergeCell ref="AU36:AW36"/>
    <mergeCell ref="AX36:AZ36"/>
    <mergeCell ref="BB36:BD36"/>
    <mergeCell ref="BF36:BH36"/>
  </mergeCells>
  <printOptions horizontalCentered="1" verticalCentered="1"/>
  <pageMargins left="0" right="0" top="0" bottom="0" header="0" footer="0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2" sqref="E12"/>
    </sheetView>
  </sheetViews>
  <sheetFormatPr defaultColWidth="9.140625" defaultRowHeight="15"/>
  <sheetData>
    <row r="1" ht="12.75">
      <c r="A1" t="s">
        <v>22</v>
      </c>
    </row>
    <row r="2" spans="1:3" ht="12.75">
      <c r="A2" s="20"/>
      <c r="B2" s="157"/>
      <c r="C2" s="157"/>
    </row>
    <row r="3" spans="1:3" ht="12.75">
      <c r="A3" s="20" t="s">
        <v>31</v>
      </c>
      <c r="B3" s="22">
        <v>0</v>
      </c>
      <c r="C3" s="21">
        <v>1</v>
      </c>
    </row>
    <row r="4" spans="1:3" ht="12.75">
      <c r="A4" s="20" t="s">
        <v>32</v>
      </c>
      <c r="B4" s="22">
        <v>1</v>
      </c>
      <c r="C4" s="21">
        <v>1</v>
      </c>
    </row>
    <row r="5" spans="1:3" ht="12.75">
      <c r="A5" s="20" t="s">
        <v>33</v>
      </c>
      <c r="B5" s="22">
        <v>2</v>
      </c>
      <c r="C5" s="21">
        <v>1</v>
      </c>
    </row>
    <row r="6" spans="1:3" ht="12.75">
      <c r="A6" s="20" t="s">
        <v>34</v>
      </c>
      <c r="B6" s="22">
        <v>2</v>
      </c>
      <c r="C6" s="21">
        <v>2</v>
      </c>
    </row>
  </sheetData>
  <sheetProtection/>
  <mergeCells count="1">
    <mergeCell ref="B2:C2"/>
  </mergeCell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2023-05-16T00:48:27Z</dcterms:modified>
  <cp:category/>
  <cp:version/>
  <cp:contentType/>
  <cp:contentStatus/>
</cp:coreProperties>
</file>