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１表" sheetId="1" r:id="rId1"/>
  </sheets>
  <definedNames>
    <definedName name="_Fill" hidden="1">'第１表'!$B$5:$B$53</definedName>
    <definedName name="PNU">#REF!</definedName>
    <definedName name="_xlnm.Print_Area" localSheetId="0">'第１表'!$B$1:$AD$51</definedName>
  </definedNames>
  <calcPr fullCalcOnLoad="1"/>
</workbook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<sst xmlns="http://schemas.openxmlformats.org/spreadsheetml/2006/main" count="52" uniqueCount="20">
  <si>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</si>
  <si>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</si>
  <si>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</si>
  <si>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</si>
  <si>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</si>
  <si>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</si>
  <si>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</si>
  <si>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</si>
  <si>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</si>
  <si>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</si>
  <si>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</si>
  <si>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</si>
  <si>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</si>
  <si>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</si>
  <si>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</si>
  <si>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</si>
  <si>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</si>
  <si>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</si>
  <si>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</si>
  <si>
    <t>平成28年4月1日現在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</si>
</sst>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37" fontId="4" fillId="0" borderId="20" xfId="0" applyNumberFormat="1" applyFont="1" applyBorder="1" applyAlignment="1" applyProtection="1">
      <alignment horizontal="centerContinuous" vertical="center"/>
      <protection/>
    </xf>
    <xf numFmtId="37" fontId="4" fillId="0" borderId="19" xfId="0" applyNumberFormat="1" applyFont="1" applyBorder="1" applyAlignment="1" applyProtection="1">
      <alignment horizontal="centerContinuous" vertical="center"/>
      <protection/>
    </xf>
    <xf numFmtId="2" fontId="4" fillId="0" borderId="21" xfId="0" applyNumberFormat="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horizontal="centerContinuous" vertical="center"/>
      <protection/>
    </xf>
    <xf numFmtId="2" fontId="4" fillId="0" borderId="25" xfId="0" applyNumberFormat="1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33" borderId="30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2" fontId="4" fillId="33" borderId="31" xfId="0" applyNumberFormat="1" applyFont="1" applyFill="1" applyBorder="1" applyAlignment="1" applyProtection="1">
      <alignment vertical="center"/>
      <protection/>
    </xf>
    <xf numFmtId="2" fontId="4" fillId="33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Continuous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centerContinuous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28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 applyProtection="1">
      <alignment horizontal="centerContinuous" vertical="center"/>
      <protection/>
    </xf>
    <xf numFmtId="37" fontId="4" fillId="0" borderId="28" xfId="0" applyNumberFormat="1" applyFont="1" applyFill="1" applyBorder="1" applyAlignment="1" applyProtection="1">
      <alignment horizontal="centerContinuous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342900</xdr:colOff>
      <xdr:row>51</xdr:row>
      <xdr:rowOff>219075</xdr:rowOff>
    </xdr:from>
    <xdr:ext cx="104775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18249900" y="14792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104"/>
  <sheetViews>
    <sheetView tabSelected="1" defaultGridColor="0" zoomScale="87" zoomScaleNormal="87" zoomScalePageLayoutView="0" colorId="22" workbookViewId="0" topLeftCell="A1">
      <selection activeCell="B1" sqref="B1"/>
    </sheetView>
  </sheetViews>
  <sheetFormatPr defaultColWidth="10.66015625" defaultRowHeight="18"/>
  <cols>
    <col min="1" max="1" width="10.66015625" style="2" customWidth="1"/>
    <col min="2" max="2" width="6.66015625" style="2" customWidth="1"/>
    <col min="3" max="3" width="7.66015625" style="2" customWidth="1"/>
    <col min="4" max="4" width="7.66015625" style="42" customWidth="1"/>
    <col min="5" max="8" width="7.66015625" style="2" customWidth="1"/>
    <col min="9" max="9" width="6.66015625" style="2" customWidth="1"/>
    <col min="10" max="10" width="5.66015625" style="2" customWidth="1"/>
    <col min="11" max="11" width="3.66015625" style="2" customWidth="1"/>
    <col min="12" max="12" width="6.66015625" style="2" customWidth="1"/>
    <col min="13" max="18" width="7.66015625" style="2" customWidth="1"/>
    <col min="19" max="19" width="6.66015625" style="2" customWidth="1"/>
    <col min="20" max="20" width="5.66015625" style="2" customWidth="1"/>
    <col min="21" max="21" width="3.66015625" style="2" customWidth="1"/>
    <col min="22" max="22" width="8.66015625" style="2" customWidth="1"/>
    <col min="23" max="28" width="7.66015625" style="2" customWidth="1"/>
    <col min="29" max="29" width="6.66015625" style="2" customWidth="1"/>
    <col min="30" max="30" width="5.66015625" style="2" customWidth="1"/>
    <col min="31" max="16384" width="10.66015625" style="2" customWidth="1"/>
  </cols>
  <sheetData>
    <row r="1" spans="1:31" ht="22.5" customHeight="1" thickBot="1">
      <c r="A1" s="1"/>
      <c r="B1" s="1" t="s">
        <v>0</v>
      </c>
      <c r="C1" s="3"/>
      <c r="D1" s="39" t="s">
        <v>1</v>
      </c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4"/>
      <c r="Z1" s="4"/>
      <c r="AA1" s="4" t="s">
        <v>19</v>
      </c>
      <c r="AB1" s="4"/>
      <c r="AC1" s="4"/>
      <c r="AD1" s="4"/>
      <c r="AE1" s="1"/>
    </row>
    <row r="2" spans="1:31" ht="22.5" customHeight="1">
      <c r="A2" s="1"/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6" t="s">
        <v>6</v>
      </c>
      <c r="J2" s="8"/>
      <c r="K2" s="3"/>
      <c r="L2" s="5" t="s">
        <v>2</v>
      </c>
      <c r="M2" s="6" t="s">
        <v>3</v>
      </c>
      <c r="N2" s="7"/>
      <c r="O2" s="6" t="s">
        <v>4</v>
      </c>
      <c r="P2" s="7"/>
      <c r="Q2" s="6" t="s">
        <v>5</v>
      </c>
      <c r="R2" s="7"/>
      <c r="S2" s="6" t="s">
        <v>6</v>
      </c>
      <c r="T2" s="8"/>
      <c r="U2" s="1"/>
      <c r="V2" s="5" t="s">
        <v>2</v>
      </c>
      <c r="W2" s="6" t="s">
        <v>3</v>
      </c>
      <c r="X2" s="7"/>
      <c r="Y2" s="6" t="s">
        <v>4</v>
      </c>
      <c r="Z2" s="7"/>
      <c r="AA2" s="6" t="s">
        <v>5</v>
      </c>
      <c r="AB2" s="7"/>
      <c r="AC2" s="6" t="s">
        <v>6</v>
      </c>
      <c r="AD2" s="8"/>
      <c r="AE2" s="1"/>
    </row>
    <row r="3" spans="1:31" ht="22.5" customHeight="1">
      <c r="A3" s="1"/>
      <c r="B3" s="9">
        <v>0</v>
      </c>
      <c r="C3" s="10">
        <v>1628</v>
      </c>
      <c r="D3" s="40"/>
      <c r="E3" s="10">
        <v>1558</v>
      </c>
      <c r="F3" s="40"/>
      <c r="G3" s="10">
        <v>3186</v>
      </c>
      <c r="H3" s="40"/>
      <c r="I3" s="49">
        <f>G3/$AA$45*100</f>
        <v>0.7721970290046511</v>
      </c>
      <c r="J3" s="43"/>
      <c r="K3" s="3"/>
      <c r="L3" s="9">
        <v>40</v>
      </c>
      <c r="M3" s="10">
        <v>2886</v>
      </c>
      <c r="N3" s="40"/>
      <c r="O3" s="10">
        <v>2944</v>
      </c>
      <c r="P3" s="40"/>
      <c r="Q3" s="10">
        <v>5830</v>
      </c>
      <c r="R3" s="40"/>
      <c r="S3" s="49">
        <f>Q3/$AA$45*100</f>
        <v>1.4130284617379523</v>
      </c>
      <c r="T3" s="43"/>
      <c r="U3" s="1"/>
      <c r="V3" s="9">
        <v>80</v>
      </c>
      <c r="W3" s="10">
        <v>1651</v>
      </c>
      <c r="X3" s="40"/>
      <c r="Y3" s="10">
        <v>2336</v>
      </c>
      <c r="Z3" s="40"/>
      <c r="AA3" s="10">
        <v>3987</v>
      </c>
      <c r="AB3" s="40"/>
      <c r="AC3" s="49">
        <f>AA3/$AA$45*100</f>
        <v>0.9663369600255945</v>
      </c>
      <c r="AD3" s="43"/>
      <c r="AE3" s="1"/>
    </row>
    <row r="4" spans="1:31" ht="22.5" customHeight="1">
      <c r="A4" s="1"/>
      <c r="B4" s="9">
        <v>1</v>
      </c>
      <c r="C4" s="10">
        <v>1612</v>
      </c>
      <c r="D4" s="40"/>
      <c r="E4" s="10">
        <v>1536</v>
      </c>
      <c r="F4" s="40"/>
      <c r="G4" s="10">
        <v>3148</v>
      </c>
      <c r="H4" s="40"/>
      <c r="I4" s="49">
        <f>G4/$AA$45*100</f>
        <v>0.7629868949487262</v>
      </c>
      <c r="J4" s="43"/>
      <c r="K4" s="13"/>
      <c r="L4" s="9">
        <v>41</v>
      </c>
      <c r="M4" s="10">
        <v>3119</v>
      </c>
      <c r="N4" s="40"/>
      <c r="O4" s="10">
        <v>3231</v>
      </c>
      <c r="P4" s="40"/>
      <c r="Q4" s="10">
        <v>6350</v>
      </c>
      <c r="R4" s="40"/>
      <c r="S4" s="49">
        <f>Q4/$AA$45*100</f>
        <v>1.5390618751348193</v>
      </c>
      <c r="T4" s="43"/>
      <c r="U4" s="1"/>
      <c r="V4" s="9">
        <v>81</v>
      </c>
      <c r="W4" s="10">
        <v>1521</v>
      </c>
      <c r="X4" s="40"/>
      <c r="Y4" s="10">
        <v>2223</v>
      </c>
      <c r="Z4" s="40"/>
      <c r="AA4" s="10">
        <v>3744</v>
      </c>
      <c r="AB4" s="40"/>
      <c r="AC4" s="49">
        <f>AA4/$AA$45*100</f>
        <v>0.907440576457443</v>
      </c>
      <c r="AD4" s="43"/>
      <c r="AE4" s="1"/>
    </row>
    <row r="5" spans="1:31" ht="22.5" customHeight="1">
      <c r="A5" s="1"/>
      <c r="B5" s="9">
        <v>2</v>
      </c>
      <c r="C5" s="10">
        <v>1710</v>
      </c>
      <c r="D5" s="40"/>
      <c r="E5" s="10">
        <v>1611</v>
      </c>
      <c r="F5" s="40"/>
      <c r="G5" s="10">
        <v>3321</v>
      </c>
      <c r="H5" s="40"/>
      <c r="I5" s="49">
        <f>G5/$AA$45*100</f>
        <v>0.8049172420980685</v>
      </c>
      <c r="J5" s="43"/>
      <c r="K5" s="12"/>
      <c r="L5" s="9">
        <v>42</v>
      </c>
      <c r="M5" s="10">
        <v>3216</v>
      </c>
      <c r="N5" s="40"/>
      <c r="O5" s="10">
        <v>3327</v>
      </c>
      <c r="P5" s="40"/>
      <c r="Q5" s="10">
        <v>6543</v>
      </c>
      <c r="R5" s="40"/>
      <c r="S5" s="49">
        <f>Q5/$AA$45*100</f>
        <v>1.5858396612609644</v>
      </c>
      <c r="T5" s="43"/>
      <c r="U5" s="1"/>
      <c r="V5" s="9">
        <v>82</v>
      </c>
      <c r="W5" s="10">
        <v>1307</v>
      </c>
      <c r="X5" s="40"/>
      <c r="Y5" s="10">
        <v>1996</v>
      </c>
      <c r="Z5" s="40"/>
      <c r="AA5" s="10">
        <v>3303</v>
      </c>
      <c r="AB5" s="40"/>
      <c r="AC5" s="49">
        <f>AA5/$AA$45*100</f>
        <v>0.8005545470189461</v>
      </c>
      <c r="AD5" s="43"/>
      <c r="AE5" s="1"/>
    </row>
    <row r="6" spans="1:31" ht="22.5" customHeight="1">
      <c r="A6" s="1"/>
      <c r="B6" s="9">
        <v>3</v>
      </c>
      <c r="C6" s="10">
        <v>1702</v>
      </c>
      <c r="D6" s="40"/>
      <c r="E6" s="10">
        <v>1662</v>
      </c>
      <c r="F6" s="40"/>
      <c r="G6" s="10">
        <v>3364</v>
      </c>
      <c r="H6" s="40"/>
      <c r="I6" s="49">
        <f>G6/$AA$45*100</f>
        <v>0.815339235898194</v>
      </c>
      <c r="J6" s="43"/>
      <c r="K6" s="12"/>
      <c r="L6" s="9">
        <v>43</v>
      </c>
      <c r="M6" s="10">
        <v>3267</v>
      </c>
      <c r="N6" s="40"/>
      <c r="O6" s="10">
        <v>3364</v>
      </c>
      <c r="P6" s="40"/>
      <c r="Q6" s="10">
        <v>6631</v>
      </c>
      <c r="R6" s="40"/>
      <c r="S6" s="49">
        <f>Q6/$AA$45*100</f>
        <v>1.6071683927588958</v>
      </c>
      <c r="T6" s="43"/>
      <c r="U6" s="1"/>
      <c r="V6" s="9">
        <v>83</v>
      </c>
      <c r="W6" s="10">
        <v>1333</v>
      </c>
      <c r="X6" s="40"/>
      <c r="Y6" s="10">
        <v>2036</v>
      </c>
      <c r="Z6" s="40"/>
      <c r="AA6" s="10">
        <v>3369</v>
      </c>
      <c r="AB6" s="40"/>
      <c r="AC6" s="49">
        <f>AA6/$AA$45*100</f>
        <v>0.8165510956423948</v>
      </c>
      <c r="AD6" s="43"/>
      <c r="AE6" s="1"/>
    </row>
    <row r="7" spans="1:31" ht="22.5" customHeight="1">
      <c r="A7" s="1"/>
      <c r="B7" s="9">
        <v>4</v>
      </c>
      <c r="C7" s="10">
        <v>1730</v>
      </c>
      <c r="D7" s="40"/>
      <c r="E7" s="10">
        <v>1623</v>
      </c>
      <c r="F7" s="40"/>
      <c r="G7" s="10">
        <v>3353</v>
      </c>
      <c r="H7" s="40"/>
      <c r="I7" s="49">
        <f>G7/$AA$45*100</f>
        <v>0.8126731444609526</v>
      </c>
      <c r="J7" s="43"/>
      <c r="K7" s="12"/>
      <c r="L7" s="9">
        <v>44</v>
      </c>
      <c r="M7" s="10">
        <v>3303</v>
      </c>
      <c r="N7" s="40"/>
      <c r="O7" s="10">
        <v>3363</v>
      </c>
      <c r="P7" s="40"/>
      <c r="Q7" s="10">
        <v>6666</v>
      </c>
      <c r="R7" s="40"/>
      <c r="S7" s="49">
        <f>Q7/$AA$45*100</f>
        <v>1.6156514109683002</v>
      </c>
      <c r="T7" s="43"/>
      <c r="U7" s="1"/>
      <c r="V7" s="9">
        <v>84</v>
      </c>
      <c r="W7" s="10">
        <v>1094</v>
      </c>
      <c r="X7" s="40"/>
      <c r="Y7" s="10">
        <v>1725</v>
      </c>
      <c r="Z7" s="40"/>
      <c r="AA7" s="10">
        <v>2819</v>
      </c>
      <c r="AB7" s="40"/>
      <c r="AC7" s="49">
        <f>AA7/$AA$45*100</f>
        <v>0.6832465237803237</v>
      </c>
      <c r="AD7" s="43"/>
      <c r="AE7" s="1"/>
    </row>
    <row r="8" spans="1:31" ht="22.5" customHeight="1">
      <c r="A8" s="1"/>
      <c r="B8" s="14" t="s">
        <v>7</v>
      </c>
      <c r="C8" s="38"/>
      <c r="D8" s="37">
        <f>SUM(C3:C7)</f>
        <v>8382</v>
      </c>
      <c r="E8" s="38"/>
      <c r="F8" s="37">
        <f>SUM(E3:E7)</f>
        <v>7990</v>
      </c>
      <c r="G8" s="38"/>
      <c r="H8" s="37">
        <f>SUM(G3:G7)</f>
        <v>16372</v>
      </c>
      <c r="I8" s="50"/>
      <c r="J8" s="44">
        <f>H8/$AA$45*100</f>
        <v>3.9681135464105926</v>
      </c>
      <c r="K8" s="12"/>
      <c r="L8" s="14" t="s">
        <v>7</v>
      </c>
      <c r="M8" s="15"/>
      <c r="N8" s="37">
        <f>SUM(M3:M7)</f>
        <v>15791</v>
      </c>
      <c r="O8" s="15"/>
      <c r="P8" s="37">
        <f>SUM(O3:O7)</f>
        <v>16229</v>
      </c>
      <c r="Q8" s="15"/>
      <c r="R8" s="37">
        <f>SUM(Q3:Q7)</f>
        <v>32020</v>
      </c>
      <c r="S8" s="50"/>
      <c r="T8" s="44">
        <f>R8/$AA$45*100</f>
        <v>7.760749801860932</v>
      </c>
      <c r="U8" s="1"/>
      <c r="V8" s="14" t="s">
        <v>7</v>
      </c>
      <c r="W8" s="15"/>
      <c r="X8" s="37">
        <f>SUM(W3:W7)</f>
        <v>6906</v>
      </c>
      <c r="Y8" s="15"/>
      <c r="Z8" s="37">
        <f>SUM(Y3:Y7)</f>
        <v>10316</v>
      </c>
      <c r="AA8" s="15"/>
      <c r="AB8" s="37">
        <f>SUM(AA3:AA7)</f>
        <v>17222</v>
      </c>
      <c r="AC8" s="50"/>
      <c r="AD8" s="44">
        <f>AB8/$AA$45*100</f>
        <v>4.174129702924702</v>
      </c>
      <c r="AE8" s="1"/>
    </row>
    <row r="9" spans="1:31" ht="22.5" customHeight="1">
      <c r="A9" s="1"/>
      <c r="B9" s="9">
        <v>5</v>
      </c>
      <c r="C9" s="10">
        <v>1792</v>
      </c>
      <c r="D9" s="40"/>
      <c r="E9" s="10">
        <v>1738</v>
      </c>
      <c r="F9" s="40"/>
      <c r="G9" s="10">
        <v>3530</v>
      </c>
      <c r="H9" s="40"/>
      <c r="I9" s="49">
        <f>G9/$AA$45*100</f>
        <v>0.8555729794056555</v>
      </c>
      <c r="J9" s="43"/>
      <c r="K9" s="12"/>
      <c r="L9" s="9">
        <v>45</v>
      </c>
      <c r="M9" s="10">
        <v>3180</v>
      </c>
      <c r="N9" s="40"/>
      <c r="O9" s="10">
        <v>3255</v>
      </c>
      <c r="P9" s="40"/>
      <c r="Q9" s="10">
        <v>6435</v>
      </c>
      <c r="R9" s="40"/>
      <c r="S9" s="49">
        <f>Q9/$AA$45*100</f>
        <v>1.5596634907862303</v>
      </c>
      <c r="T9" s="43"/>
      <c r="U9" s="1"/>
      <c r="V9" s="9">
        <v>85</v>
      </c>
      <c r="W9" s="10">
        <v>968</v>
      </c>
      <c r="X9" s="40"/>
      <c r="Y9" s="10">
        <v>1591</v>
      </c>
      <c r="Z9" s="40"/>
      <c r="AA9" s="10">
        <v>2559</v>
      </c>
      <c r="AB9" s="40"/>
      <c r="AC9" s="49">
        <f>AA9/$AA$45*100</f>
        <v>0.6202298170818902</v>
      </c>
      <c r="AD9" s="43"/>
      <c r="AE9" s="1"/>
    </row>
    <row r="10" spans="1:31" ht="22.5" customHeight="1">
      <c r="A10" s="1"/>
      <c r="B10" s="9">
        <v>6</v>
      </c>
      <c r="C10" s="10">
        <v>1786</v>
      </c>
      <c r="D10" s="40"/>
      <c r="E10" s="10">
        <v>1694</v>
      </c>
      <c r="F10" s="40"/>
      <c r="G10" s="10">
        <v>3480</v>
      </c>
      <c r="H10" s="40"/>
      <c r="I10" s="49">
        <f>G10/$AA$45*100</f>
        <v>0.843454381963649</v>
      </c>
      <c r="J10" s="43"/>
      <c r="K10" s="12"/>
      <c r="L10" s="9">
        <v>46</v>
      </c>
      <c r="M10" s="10">
        <v>3048</v>
      </c>
      <c r="N10" s="40"/>
      <c r="O10" s="10">
        <v>3164</v>
      </c>
      <c r="P10" s="40"/>
      <c r="Q10" s="10">
        <v>6212</v>
      </c>
      <c r="R10" s="40"/>
      <c r="S10" s="49">
        <f>Q10/$AA$45*100</f>
        <v>1.5056145461948816</v>
      </c>
      <c r="T10" s="43"/>
      <c r="U10" s="1"/>
      <c r="V10" s="9">
        <v>86</v>
      </c>
      <c r="W10" s="10">
        <v>845</v>
      </c>
      <c r="X10" s="40"/>
      <c r="Y10" s="10">
        <v>1469</v>
      </c>
      <c r="Z10" s="40"/>
      <c r="AA10" s="10">
        <v>2314</v>
      </c>
      <c r="AB10" s="40"/>
      <c r="AC10" s="49">
        <f>AA10/$AA$45*100</f>
        <v>0.5608486896160586</v>
      </c>
      <c r="AD10" s="43"/>
      <c r="AE10" s="1"/>
    </row>
    <row r="11" spans="1:31" ht="22.5" customHeight="1">
      <c r="A11" s="1"/>
      <c r="B11" s="9">
        <v>7</v>
      </c>
      <c r="C11" s="10">
        <v>1833</v>
      </c>
      <c r="D11" s="40"/>
      <c r="E11" s="10">
        <v>1828</v>
      </c>
      <c r="F11" s="40"/>
      <c r="G11" s="10">
        <v>3661</v>
      </c>
      <c r="H11" s="40"/>
      <c r="I11" s="49">
        <f>G11/$AA$45*100</f>
        <v>0.8873237047037124</v>
      </c>
      <c r="J11" s="43"/>
      <c r="K11" s="12"/>
      <c r="L11" s="9">
        <v>47</v>
      </c>
      <c r="M11" s="10">
        <v>3066</v>
      </c>
      <c r="N11" s="40"/>
      <c r="O11" s="10">
        <v>3211</v>
      </c>
      <c r="P11" s="40"/>
      <c r="Q11" s="10">
        <v>6277</v>
      </c>
      <c r="R11" s="40"/>
      <c r="S11" s="49">
        <f>Q11/$AA$45*100</f>
        <v>1.5213687228694899</v>
      </c>
      <c r="T11" s="43"/>
      <c r="U11" s="1"/>
      <c r="V11" s="9">
        <v>87</v>
      </c>
      <c r="W11" s="10">
        <v>691</v>
      </c>
      <c r="X11" s="40"/>
      <c r="Y11" s="10">
        <v>1330</v>
      </c>
      <c r="Z11" s="40"/>
      <c r="AA11" s="10">
        <v>2021</v>
      </c>
      <c r="AB11" s="40"/>
      <c r="AC11" s="49">
        <f>AA11/$AA$45*100</f>
        <v>0.4898337086059008</v>
      </c>
      <c r="AD11" s="43"/>
      <c r="AE11" s="1"/>
    </row>
    <row r="12" spans="1:31" ht="22.5" customHeight="1">
      <c r="A12" s="1"/>
      <c r="B12" s="9">
        <v>8</v>
      </c>
      <c r="C12" s="10">
        <v>1820</v>
      </c>
      <c r="D12" s="40"/>
      <c r="E12" s="10">
        <v>1684</v>
      </c>
      <c r="F12" s="40"/>
      <c r="G12" s="10">
        <v>3504</v>
      </c>
      <c r="H12" s="40"/>
      <c r="I12" s="49">
        <f>G12/$AA$45*100</f>
        <v>0.8492713087358121</v>
      </c>
      <c r="J12" s="43"/>
      <c r="K12" s="12"/>
      <c r="L12" s="9">
        <v>48</v>
      </c>
      <c r="M12" s="10">
        <v>2985</v>
      </c>
      <c r="N12" s="40"/>
      <c r="O12" s="10">
        <v>3106</v>
      </c>
      <c r="P12" s="40"/>
      <c r="Q12" s="10">
        <v>6091</v>
      </c>
      <c r="R12" s="40"/>
      <c r="S12" s="49">
        <f>Q12/$AA$45*100</f>
        <v>1.476287540385226</v>
      </c>
      <c r="T12" s="43"/>
      <c r="U12" s="1"/>
      <c r="V12" s="9">
        <v>88</v>
      </c>
      <c r="W12" s="10">
        <v>554</v>
      </c>
      <c r="X12" s="40"/>
      <c r="Y12" s="10">
        <v>1147</v>
      </c>
      <c r="Z12" s="40"/>
      <c r="AA12" s="10">
        <v>1701</v>
      </c>
      <c r="AB12" s="40"/>
      <c r="AC12" s="49">
        <f>AA12/$AA$45*100</f>
        <v>0.4122746849770595</v>
      </c>
      <c r="AD12" s="43"/>
      <c r="AE12" s="1"/>
    </row>
    <row r="13" spans="1:31" ht="22.5" customHeight="1">
      <c r="A13" s="1"/>
      <c r="B13" s="9">
        <v>9</v>
      </c>
      <c r="C13" s="10">
        <v>1877</v>
      </c>
      <c r="D13" s="40"/>
      <c r="E13" s="10">
        <v>1750</v>
      </c>
      <c r="F13" s="40"/>
      <c r="G13" s="10">
        <v>3627</v>
      </c>
      <c r="H13" s="40"/>
      <c r="I13" s="49">
        <f>G13/$AA$45*100</f>
        <v>0.879083058443148</v>
      </c>
      <c r="J13" s="43"/>
      <c r="K13" s="12"/>
      <c r="L13" s="9">
        <v>49</v>
      </c>
      <c r="M13" s="10">
        <v>2405</v>
      </c>
      <c r="N13" s="40"/>
      <c r="O13" s="10">
        <v>2569</v>
      </c>
      <c r="P13" s="40"/>
      <c r="Q13" s="10">
        <v>4974</v>
      </c>
      <c r="R13" s="40"/>
      <c r="S13" s="49">
        <f>Q13/$AA$45*100</f>
        <v>1.2055580735308018</v>
      </c>
      <c r="T13" s="43"/>
      <c r="U13" s="1"/>
      <c r="V13" s="9">
        <v>89</v>
      </c>
      <c r="W13" s="10">
        <v>486</v>
      </c>
      <c r="X13" s="40"/>
      <c r="Y13" s="10">
        <v>1000</v>
      </c>
      <c r="Z13" s="40"/>
      <c r="AA13" s="10">
        <v>1486</v>
      </c>
      <c r="AB13" s="40"/>
      <c r="AC13" s="49">
        <f>AA13/$AA$45*100</f>
        <v>0.36016471597643174</v>
      </c>
      <c r="AD13" s="43"/>
      <c r="AE13" s="1"/>
    </row>
    <row r="14" spans="1:31" ht="22.5" customHeight="1">
      <c r="A14" s="1"/>
      <c r="B14" s="14" t="s">
        <v>7</v>
      </c>
      <c r="C14" s="15"/>
      <c r="D14" s="37">
        <f>SUM(C9:C13)</f>
        <v>9108</v>
      </c>
      <c r="E14" s="15"/>
      <c r="F14" s="37">
        <f>SUM(E9:E13)</f>
        <v>8694</v>
      </c>
      <c r="G14" s="15"/>
      <c r="H14" s="37">
        <f>SUM(G9:G13)</f>
        <v>17802</v>
      </c>
      <c r="I14" s="50"/>
      <c r="J14" s="44">
        <f>H14/$AA$45*100</f>
        <v>4.314705433251977</v>
      </c>
      <c r="K14" s="12"/>
      <c r="L14" s="14" t="s">
        <v>7</v>
      </c>
      <c r="M14" s="15"/>
      <c r="N14" s="37">
        <f>SUM(M9:M13)</f>
        <v>14684</v>
      </c>
      <c r="O14" s="15"/>
      <c r="P14" s="37">
        <f>SUM(O9:O13)</f>
        <v>15305</v>
      </c>
      <c r="Q14" s="15"/>
      <c r="R14" s="37">
        <f>SUM(Q9:Q13)</f>
        <v>29989</v>
      </c>
      <c r="S14" s="50"/>
      <c r="T14" s="44">
        <f>R14/$AA$45*100</f>
        <v>7.26849237376663</v>
      </c>
      <c r="U14" s="1"/>
      <c r="V14" s="14" t="s">
        <v>7</v>
      </c>
      <c r="W14" s="15"/>
      <c r="X14" s="37">
        <f>SUM(W9:W13)</f>
        <v>3544</v>
      </c>
      <c r="Y14" s="15"/>
      <c r="Z14" s="37">
        <f>SUM(Y9:Y13)</f>
        <v>6537</v>
      </c>
      <c r="AA14" s="15"/>
      <c r="AB14" s="37">
        <f>SUM(AA9:AA13)</f>
        <v>10081</v>
      </c>
      <c r="AC14" s="50"/>
      <c r="AD14" s="44">
        <f>AB14/$AA$45*100</f>
        <v>2.443351616257341</v>
      </c>
      <c r="AE14" s="1"/>
    </row>
    <row r="15" spans="1:31" ht="22.5" customHeight="1">
      <c r="A15" s="1"/>
      <c r="B15" s="9">
        <v>10</v>
      </c>
      <c r="C15" s="10">
        <v>1807</v>
      </c>
      <c r="D15" s="40"/>
      <c r="E15" s="10">
        <v>1792</v>
      </c>
      <c r="F15" s="40"/>
      <c r="G15" s="10">
        <v>3599</v>
      </c>
      <c r="H15" s="40"/>
      <c r="I15" s="49">
        <f>G15/$AA$45*100</f>
        <v>0.8722966438756243</v>
      </c>
      <c r="J15" s="43"/>
      <c r="K15" s="12"/>
      <c r="L15" s="9">
        <v>50</v>
      </c>
      <c r="M15" s="10">
        <v>2679</v>
      </c>
      <c r="N15" s="40"/>
      <c r="O15" s="10">
        <v>2815</v>
      </c>
      <c r="P15" s="40"/>
      <c r="Q15" s="10">
        <v>5494</v>
      </c>
      <c r="R15" s="40"/>
      <c r="S15" s="49">
        <f>Q15/$AA$45*100</f>
        <v>1.3315914869276688</v>
      </c>
      <c r="T15" s="43"/>
      <c r="U15" s="1"/>
      <c r="V15" s="9">
        <v>90</v>
      </c>
      <c r="W15" s="10">
        <v>357</v>
      </c>
      <c r="X15" s="40"/>
      <c r="Y15" s="10">
        <v>900</v>
      </c>
      <c r="Z15" s="40"/>
      <c r="AA15" s="10">
        <v>1257</v>
      </c>
      <c r="AB15" s="40"/>
      <c r="AC15" s="49">
        <f>AA15/$AA$45*100</f>
        <v>0.30466153969204224</v>
      </c>
      <c r="AD15" s="43"/>
      <c r="AE15" s="1"/>
    </row>
    <row r="16" spans="1:31" ht="22.5" customHeight="1">
      <c r="A16" s="1"/>
      <c r="B16" s="9">
        <v>11</v>
      </c>
      <c r="C16" s="10">
        <v>1903</v>
      </c>
      <c r="D16" s="40"/>
      <c r="E16" s="10">
        <v>1739</v>
      </c>
      <c r="F16" s="40"/>
      <c r="G16" s="10">
        <v>3642</v>
      </c>
      <c r="H16" s="40"/>
      <c r="I16" s="49">
        <f>G16/$AA$45*100</f>
        <v>0.8827186376757499</v>
      </c>
      <c r="J16" s="43"/>
      <c r="K16" s="12"/>
      <c r="L16" s="9">
        <v>51</v>
      </c>
      <c r="M16" s="10">
        <v>2829</v>
      </c>
      <c r="N16" s="40"/>
      <c r="O16" s="10">
        <v>2868</v>
      </c>
      <c r="P16" s="40"/>
      <c r="Q16" s="10">
        <v>5697</v>
      </c>
      <c r="R16" s="40"/>
      <c r="S16" s="49">
        <f>Q16/$AA$45*100</f>
        <v>1.380792992542215</v>
      </c>
      <c r="T16" s="43"/>
      <c r="U16" s="1"/>
      <c r="V16" s="9">
        <v>91</v>
      </c>
      <c r="W16" s="10">
        <v>298</v>
      </c>
      <c r="X16" s="40"/>
      <c r="Y16" s="10">
        <v>725</v>
      </c>
      <c r="Z16" s="40"/>
      <c r="AA16" s="10">
        <v>1023</v>
      </c>
      <c r="AB16" s="40"/>
      <c r="AC16" s="49">
        <f>AA16/$AA$45*100</f>
        <v>0.24794650366345203</v>
      </c>
      <c r="AD16" s="43"/>
      <c r="AE16" s="1"/>
    </row>
    <row r="17" spans="1:31" ht="22.5" customHeight="1">
      <c r="A17" s="1"/>
      <c r="B17" s="9">
        <v>12</v>
      </c>
      <c r="C17" s="10">
        <v>1939</v>
      </c>
      <c r="D17" s="40"/>
      <c r="E17" s="10">
        <v>1912</v>
      </c>
      <c r="F17" s="40"/>
      <c r="G17" s="10">
        <v>3851</v>
      </c>
      <c r="H17" s="40"/>
      <c r="I17" s="49">
        <f>G17/$AA$45*100</f>
        <v>0.933374374983337</v>
      </c>
      <c r="J17" s="43"/>
      <c r="K17" s="12"/>
      <c r="L17" s="9">
        <v>52</v>
      </c>
      <c r="M17" s="10">
        <v>2611</v>
      </c>
      <c r="N17" s="40"/>
      <c r="O17" s="10">
        <v>2726</v>
      </c>
      <c r="P17" s="40"/>
      <c r="Q17" s="10">
        <v>5337</v>
      </c>
      <c r="R17" s="40"/>
      <c r="S17" s="49">
        <f>Q17/$AA$45*100</f>
        <v>1.2935390909597686</v>
      </c>
      <c r="T17" s="43"/>
      <c r="U17" s="1"/>
      <c r="V17" s="9">
        <v>92</v>
      </c>
      <c r="W17" s="10">
        <v>197</v>
      </c>
      <c r="X17" s="40"/>
      <c r="Y17" s="10">
        <v>603</v>
      </c>
      <c r="Z17" s="40"/>
      <c r="AA17" s="10">
        <v>800</v>
      </c>
      <c r="AB17" s="40"/>
      <c r="AC17" s="49">
        <f>AA17/$AA$45*100</f>
        <v>0.19389755907210324</v>
      </c>
      <c r="AD17" s="43"/>
      <c r="AE17" s="1"/>
    </row>
    <row r="18" spans="1:31" ht="22.5" customHeight="1">
      <c r="A18" s="1"/>
      <c r="B18" s="9">
        <v>13</v>
      </c>
      <c r="C18" s="10">
        <v>2029</v>
      </c>
      <c r="D18" s="40"/>
      <c r="E18" s="10">
        <v>1957</v>
      </c>
      <c r="F18" s="40"/>
      <c r="G18" s="10">
        <v>3986</v>
      </c>
      <c r="H18" s="40"/>
      <c r="I18" s="49">
        <f>G18/$AA$45*100</f>
        <v>0.9660945880767543</v>
      </c>
      <c r="J18" s="43"/>
      <c r="K18" s="12"/>
      <c r="L18" s="9">
        <v>53</v>
      </c>
      <c r="M18" s="10">
        <v>2446</v>
      </c>
      <c r="N18" s="40"/>
      <c r="O18" s="10">
        <v>2614</v>
      </c>
      <c r="P18" s="40"/>
      <c r="Q18" s="10">
        <v>5060</v>
      </c>
      <c r="R18" s="40"/>
      <c r="S18" s="49">
        <f>Q18/$AA$45*100</f>
        <v>1.2264020611310529</v>
      </c>
      <c r="T18" s="43"/>
      <c r="U18" s="1"/>
      <c r="V18" s="9">
        <v>93</v>
      </c>
      <c r="W18" s="10">
        <v>126</v>
      </c>
      <c r="X18" s="40"/>
      <c r="Y18" s="10">
        <v>482</v>
      </c>
      <c r="Z18" s="40"/>
      <c r="AA18" s="10">
        <v>608</v>
      </c>
      <c r="AB18" s="40"/>
      <c r="AC18" s="49">
        <f>AA18/$AA$45*100</f>
        <v>0.14736214489479846</v>
      </c>
      <c r="AD18" s="43"/>
      <c r="AE18" s="1"/>
    </row>
    <row r="19" spans="1:31" ht="22.5" customHeight="1">
      <c r="A19" s="1"/>
      <c r="B19" s="9">
        <v>14</v>
      </c>
      <c r="C19" s="10">
        <v>2009</v>
      </c>
      <c r="D19" s="40"/>
      <c r="E19" s="10">
        <v>1959</v>
      </c>
      <c r="F19" s="40"/>
      <c r="G19" s="10">
        <v>3968</v>
      </c>
      <c r="H19" s="40"/>
      <c r="I19" s="49">
        <f>G19/$AA$45*100</f>
        <v>0.961731892997632</v>
      </c>
      <c r="J19" s="43"/>
      <c r="K19" s="12"/>
      <c r="L19" s="9">
        <v>54</v>
      </c>
      <c r="M19" s="10">
        <v>2469</v>
      </c>
      <c r="N19" s="40"/>
      <c r="O19" s="10">
        <v>2509</v>
      </c>
      <c r="P19" s="40"/>
      <c r="Q19" s="10">
        <v>4978</v>
      </c>
      <c r="R19" s="40"/>
      <c r="S19" s="49">
        <f>Q19/$AA$45*100</f>
        <v>1.2065275613261623</v>
      </c>
      <c r="T19" s="43"/>
      <c r="U19" s="1"/>
      <c r="V19" s="9">
        <v>94</v>
      </c>
      <c r="W19" s="10">
        <v>104</v>
      </c>
      <c r="X19" s="40"/>
      <c r="Y19" s="10">
        <v>399</v>
      </c>
      <c r="Z19" s="40"/>
      <c r="AA19" s="10">
        <v>503</v>
      </c>
      <c r="AB19" s="40"/>
      <c r="AC19" s="49">
        <f>AA19/$AA$45*100</f>
        <v>0.12191309026658491</v>
      </c>
      <c r="AD19" s="43"/>
      <c r="AE19" s="1"/>
    </row>
    <row r="20" spans="1:31" ht="22.5" customHeight="1">
      <c r="A20" s="1"/>
      <c r="B20" s="14" t="s">
        <v>7</v>
      </c>
      <c r="C20" s="15"/>
      <c r="D20" s="37">
        <f>SUM(C15:C19)</f>
        <v>9687</v>
      </c>
      <c r="E20" s="15"/>
      <c r="F20" s="37">
        <f>SUM(E15:E19)</f>
        <v>9359</v>
      </c>
      <c r="G20" s="15"/>
      <c r="H20" s="37">
        <f>SUM(G15:G19)</f>
        <v>19046</v>
      </c>
      <c r="I20" s="50"/>
      <c r="J20" s="44">
        <f>H20/$AA$45*100</f>
        <v>4.616216137609098</v>
      </c>
      <c r="K20" s="12"/>
      <c r="L20" s="14" t="s">
        <v>7</v>
      </c>
      <c r="M20" s="15"/>
      <c r="N20" s="37">
        <f>SUM(M15:M19)</f>
        <v>13034</v>
      </c>
      <c r="O20" s="15"/>
      <c r="P20" s="37">
        <f>SUM(O15:O19)</f>
        <v>13532</v>
      </c>
      <c r="Q20" s="15"/>
      <c r="R20" s="37">
        <f>SUM(Q15:Q19)</f>
        <v>26566</v>
      </c>
      <c r="S20" s="50"/>
      <c r="T20" s="44">
        <f>R20/$AA$45*100</f>
        <v>6.438853192886867</v>
      </c>
      <c r="U20" s="1"/>
      <c r="V20" s="14" t="s">
        <v>7</v>
      </c>
      <c r="W20" s="15"/>
      <c r="X20" s="37">
        <f>SUM(W15:W19)</f>
        <v>1082</v>
      </c>
      <c r="Y20" s="15"/>
      <c r="Z20" s="37">
        <f>SUM(Y15:Y19)</f>
        <v>3109</v>
      </c>
      <c r="AA20" s="15"/>
      <c r="AB20" s="37">
        <f>SUM(AA15:AA19)</f>
        <v>4191</v>
      </c>
      <c r="AC20" s="50"/>
      <c r="AD20" s="44">
        <f>AB20/$AA$45*100</f>
        <v>1.0157808375889807</v>
      </c>
      <c r="AE20" s="1"/>
    </row>
    <row r="21" spans="1:31" ht="22.5" customHeight="1">
      <c r="A21" s="1"/>
      <c r="B21" s="9">
        <v>15</v>
      </c>
      <c r="C21" s="10">
        <v>2092</v>
      </c>
      <c r="D21" s="40"/>
      <c r="E21" s="10">
        <v>1979</v>
      </c>
      <c r="F21" s="40"/>
      <c r="G21" s="10">
        <v>4071</v>
      </c>
      <c r="H21" s="40"/>
      <c r="I21" s="49">
        <f>G21/$AA$45*100</f>
        <v>0.9866962037281654</v>
      </c>
      <c r="J21" s="43"/>
      <c r="K21" s="12"/>
      <c r="L21" s="9">
        <v>55</v>
      </c>
      <c r="M21" s="10">
        <v>2363</v>
      </c>
      <c r="N21" s="40"/>
      <c r="O21" s="10">
        <v>2503</v>
      </c>
      <c r="P21" s="40"/>
      <c r="Q21" s="10">
        <v>4866</v>
      </c>
      <c r="R21" s="40"/>
      <c r="S21" s="49">
        <f>Q21/$AA$45*100</f>
        <v>1.179381903056068</v>
      </c>
      <c r="T21" s="43"/>
      <c r="U21" s="1"/>
      <c r="V21" s="9">
        <v>95</v>
      </c>
      <c r="W21" s="10">
        <v>94</v>
      </c>
      <c r="X21" s="40"/>
      <c r="Y21" s="10">
        <v>325</v>
      </c>
      <c r="Z21" s="40"/>
      <c r="AA21" s="10">
        <v>419</v>
      </c>
      <c r="AB21" s="40"/>
      <c r="AC21" s="49">
        <f>AA21/$AA$45*100</f>
        <v>0.10155384656401406</v>
      </c>
      <c r="AD21" s="43"/>
      <c r="AE21" s="1"/>
    </row>
    <row r="22" spans="1:31" ht="22.5" customHeight="1">
      <c r="A22" s="1"/>
      <c r="B22" s="9">
        <v>16</v>
      </c>
      <c r="C22" s="10">
        <v>2141</v>
      </c>
      <c r="D22" s="40"/>
      <c r="E22" s="10">
        <v>2017</v>
      </c>
      <c r="F22" s="40"/>
      <c r="G22" s="10">
        <v>4158</v>
      </c>
      <c r="H22" s="40"/>
      <c r="I22" s="49">
        <f>G22/$AA$45*100</f>
        <v>1.0077825632772566</v>
      </c>
      <c r="J22" s="43"/>
      <c r="K22" s="12"/>
      <c r="L22" s="9">
        <v>56</v>
      </c>
      <c r="M22" s="10">
        <v>2402</v>
      </c>
      <c r="N22" s="40"/>
      <c r="O22" s="10">
        <v>2483</v>
      </c>
      <c r="P22" s="40"/>
      <c r="Q22" s="10">
        <v>4885</v>
      </c>
      <c r="R22" s="40"/>
      <c r="S22" s="49">
        <f>Q22/$AA$45*100</f>
        <v>1.1839869700840304</v>
      </c>
      <c r="T22" s="43"/>
      <c r="U22" s="1"/>
      <c r="V22" s="9">
        <v>96</v>
      </c>
      <c r="W22" s="10">
        <v>65</v>
      </c>
      <c r="X22" s="40"/>
      <c r="Y22" s="10">
        <v>229</v>
      </c>
      <c r="Z22" s="40"/>
      <c r="AA22" s="10">
        <v>294</v>
      </c>
      <c r="AB22" s="40"/>
      <c r="AC22" s="49">
        <f>AA22/$AA$45*100</f>
        <v>0.07125735295899793</v>
      </c>
      <c r="AD22" s="43"/>
      <c r="AE22" s="1"/>
    </row>
    <row r="23" spans="1:31" ht="22.5" customHeight="1">
      <c r="A23" s="1"/>
      <c r="B23" s="9">
        <v>17</v>
      </c>
      <c r="C23" s="10">
        <v>2165</v>
      </c>
      <c r="D23" s="40"/>
      <c r="E23" s="10">
        <v>1957</v>
      </c>
      <c r="F23" s="40"/>
      <c r="G23" s="10">
        <v>4122</v>
      </c>
      <c r="H23" s="40"/>
      <c r="I23" s="49">
        <f>G23/$AA$45*100</f>
        <v>0.9990571731190119</v>
      </c>
      <c r="J23" s="43"/>
      <c r="K23" s="12"/>
      <c r="L23" s="9">
        <v>57</v>
      </c>
      <c r="M23" s="10">
        <v>2413</v>
      </c>
      <c r="N23" s="40"/>
      <c r="O23" s="10">
        <v>2533</v>
      </c>
      <c r="P23" s="40"/>
      <c r="Q23" s="10">
        <v>4946</v>
      </c>
      <c r="R23" s="40"/>
      <c r="S23" s="49">
        <f>Q23/$AA$45*100</f>
        <v>1.1987716589632782</v>
      </c>
      <c r="T23" s="43"/>
      <c r="U23" s="1"/>
      <c r="V23" s="9">
        <v>97</v>
      </c>
      <c r="W23" s="10">
        <v>39</v>
      </c>
      <c r="X23" s="40"/>
      <c r="Y23" s="10">
        <v>147</v>
      </c>
      <c r="Z23" s="40"/>
      <c r="AA23" s="10">
        <v>186</v>
      </c>
      <c r="AB23" s="40"/>
      <c r="AC23" s="49">
        <f>AA23/$AA$45*100</f>
        <v>0.045081182484264</v>
      </c>
      <c r="AD23" s="43"/>
      <c r="AE23" s="1"/>
    </row>
    <row r="24" spans="1:31" ht="22.5" customHeight="1">
      <c r="A24" s="1"/>
      <c r="B24" s="9">
        <v>18</v>
      </c>
      <c r="C24" s="10">
        <v>1987</v>
      </c>
      <c r="D24" s="40"/>
      <c r="E24" s="10">
        <v>1968</v>
      </c>
      <c r="F24" s="40"/>
      <c r="G24" s="10">
        <v>3955</v>
      </c>
      <c r="H24" s="40"/>
      <c r="I24" s="49">
        <f>G24/$AA$45*100</f>
        <v>0.9585810576627104</v>
      </c>
      <c r="J24" s="43"/>
      <c r="K24" s="12"/>
      <c r="L24" s="9">
        <v>58</v>
      </c>
      <c r="M24" s="10">
        <v>2254</v>
      </c>
      <c r="N24" s="40"/>
      <c r="O24" s="10">
        <v>2283</v>
      </c>
      <c r="P24" s="40"/>
      <c r="Q24" s="10">
        <v>4537</v>
      </c>
      <c r="R24" s="40"/>
      <c r="S24" s="49">
        <f>Q24/$AA$45*100</f>
        <v>1.0996415318876656</v>
      </c>
      <c r="T24" s="43"/>
      <c r="U24" s="1"/>
      <c r="V24" s="9">
        <v>98</v>
      </c>
      <c r="W24" s="10">
        <v>27</v>
      </c>
      <c r="X24" s="40"/>
      <c r="Y24" s="10">
        <v>128</v>
      </c>
      <c r="Z24" s="40"/>
      <c r="AA24" s="10">
        <v>155</v>
      </c>
      <c r="AB24" s="40"/>
      <c r="AC24" s="49">
        <f>AA24/$AA$45*100</f>
        <v>0.03756765207022</v>
      </c>
      <c r="AD24" s="43"/>
      <c r="AE24" s="1"/>
    </row>
    <row r="25" spans="1:31" ht="22.5" customHeight="1">
      <c r="A25" s="1"/>
      <c r="B25" s="9">
        <v>19</v>
      </c>
      <c r="C25" s="10">
        <v>2118</v>
      </c>
      <c r="D25" s="40"/>
      <c r="E25" s="10">
        <v>2166</v>
      </c>
      <c r="F25" s="40"/>
      <c r="G25" s="10">
        <v>4284</v>
      </c>
      <c r="H25" s="40"/>
      <c r="I25" s="49">
        <f>G25/$AA$45*100</f>
        <v>1.038321428831113</v>
      </c>
      <c r="J25" s="43"/>
      <c r="K25" s="12"/>
      <c r="L25" s="9">
        <v>59</v>
      </c>
      <c r="M25" s="10">
        <v>2273</v>
      </c>
      <c r="N25" s="40"/>
      <c r="O25" s="10">
        <v>2342</v>
      </c>
      <c r="P25" s="40"/>
      <c r="Q25" s="10">
        <v>4615</v>
      </c>
      <c r="R25" s="40"/>
      <c r="S25" s="49">
        <f>Q25/$AA$45*100</f>
        <v>1.1185465438971955</v>
      </c>
      <c r="T25" s="43"/>
      <c r="U25" s="1"/>
      <c r="V25" s="9">
        <v>99</v>
      </c>
      <c r="W25" s="10">
        <v>18</v>
      </c>
      <c r="X25" s="40"/>
      <c r="Y25" s="10">
        <v>96</v>
      </c>
      <c r="Z25" s="40"/>
      <c r="AA25" s="10">
        <v>114</v>
      </c>
      <c r="AB25" s="40"/>
      <c r="AC25" s="49">
        <f>AA25/$AA$45*100</f>
        <v>0.027630402167774713</v>
      </c>
      <c r="AD25" s="43"/>
      <c r="AE25" s="1"/>
    </row>
    <row r="26" spans="1:31" ht="22.5" customHeight="1">
      <c r="A26" s="1"/>
      <c r="B26" s="14" t="s">
        <v>7</v>
      </c>
      <c r="C26" s="15"/>
      <c r="D26" s="37">
        <f>SUM(C21:C25)</f>
        <v>10503</v>
      </c>
      <c r="E26" s="15"/>
      <c r="F26" s="37">
        <f>SUM(E21:E25)</f>
        <v>10087</v>
      </c>
      <c r="G26" s="15"/>
      <c r="H26" s="37">
        <f>SUM(G21:G25)</f>
        <v>20590</v>
      </c>
      <c r="I26" s="50"/>
      <c r="J26" s="44">
        <f>H26/$AA$45*100</f>
        <v>4.990438426618257</v>
      </c>
      <c r="K26" s="12"/>
      <c r="L26" s="14" t="s">
        <v>7</v>
      </c>
      <c r="M26" s="15"/>
      <c r="N26" s="37">
        <f>SUM(M21:M25)</f>
        <v>11705</v>
      </c>
      <c r="O26" s="15"/>
      <c r="P26" s="37">
        <f>SUM(O21:O25)</f>
        <v>12144</v>
      </c>
      <c r="Q26" s="15"/>
      <c r="R26" s="37">
        <f>SUM(Q21:Q25)</f>
        <v>23849</v>
      </c>
      <c r="S26" s="50"/>
      <c r="T26" s="44">
        <f>R26/$AA$45*100</f>
        <v>5.780328607888237</v>
      </c>
      <c r="U26" s="1"/>
      <c r="V26" s="14" t="s">
        <v>7</v>
      </c>
      <c r="W26" s="15"/>
      <c r="X26" s="37">
        <f>SUM(W21:W25)</f>
        <v>243</v>
      </c>
      <c r="Y26" s="15"/>
      <c r="Z26" s="37">
        <f>SUM(Y21:Y25)</f>
        <v>925</v>
      </c>
      <c r="AA26" s="15"/>
      <c r="AB26" s="37">
        <f>SUM(AA21:AA25)</f>
        <v>1168</v>
      </c>
      <c r="AC26" s="50"/>
      <c r="AD26" s="44">
        <f>AB26/$AA$45*100</f>
        <v>0.2830904362452707</v>
      </c>
      <c r="AE26" s="1"/>
    </row>
    <row r="27" spans="1:31" ht="22.5" customHeight="1">
      <c r="A27" s="1"/>
      <c r="B27" s="9">
        <v>20</v>
      </c>
      <c r="C27" s="10">
        <v>2048</v>
      </c>
      <c r="D27" s="40"/>
      <c r="E27" s="10">
        <v>2031</v>
      </c>
      <c r="F27" s="40"/>
      <c r="G27" s="10">
        <v>4079</v>
      </c>
      <c r="H27" s="40"/>
      <c r="I27" s="49">
        <f>G27/$AA$45*100</f>
        <v>0.9886351793188863</v>
      </c>
      <c r="J27" s="43"/>
      <c r="K27" s="12"/>
      <c r="L27" s="9">
        <v>60</v>
      </c>
      <c r="M27" s="10">
        <v>2284</v>
      </c>
      <c r="N27" s="40"/>
      <c r="O27" s="10">
        <v>2480</v>
      </c>
      <c r="P27" s="40"/>
      <c r="Q27" s="10">
        <v>4764</v>
      </c>
      <c r="R27" s="40"/>
      <c r="S27" s="49">
        <f>Q27/$AA$45*100</f>
        <v>1.154659964274375</v>
      </c>
      <c r="T27" s="43"/>
      <c r="U27" s="1"/>
      <c r="V27" s="9">
        <v>100</v>
      </c>
      <c r="W27" s="10">
        <v>14</v>
      </c>
      <c r="X27" s="40"/>
      <c r="Y27" s="10">
        <v>48</v>
      </c>
      <c r="Z27" s="40"/>
      <c r="AA27" s="10">
        <v>62</v>
      </c>
      <c r="AB27" s="40"/>
      <c r="AC27" s="49">
        <f>AA27/$AA$45*100</f>
        <v>0.015027060828088</v>
      </c>
      <c r="AD27" s="43"/>
      <c r="AE27" s="1"/>
    </row>
    <row r="28" spans="1:31" ht="22.5" customHeight="1">
      <c r="A28" s="1"/>
      <c r="B28" s="9">
        <v>21</v>
      </c>
      <c r="C28" s="10">
        <v>2143</v>
      </c>
      <c r="D28" s="40"/>
      <c r="E28" s="10">
        <v>2144</v>
      </c>
      <c r="F28" s="40"/>
      <c r="G28" s="10">
        <v>4287</v>
      </c>
      <c r="H28" s="40"/>
      <c r="I28" s="49">
        <f>G28/$AA$45*100</f>
        <v>1.0390485446776332</v>
      </c>
      <c r="J28" s="43"/>
      <c r="K28" s="12"/>
      <c r="L28" s="9">
        <v>61</v>
      </c>
      <c r="M28" s="10">
        <v>2301</v>
      </c>
      <c r="N28" s="40"/>
      <c r="O28" s="10">
        <v>2430</v>
      </c>
      <c r="P28" s="40"/>
      <c r="Q28" s="10">
        <v>4731</v>
      </c>
      <c r="R28" s="40"/>
      <c r="S28" s="49">
        <f>Q28/$AA$45*100</f>
        <v>1.1466616899626505</v>
      </c>
      <c r="T28" s="43"/>
      <c r="U28" s="1"/>
      <c r="V28" s="9">
        <v>101</v>
      </c>
      <c r="W28" s="10">
        <v>0</v>
      </c>
      <c r="X28" s="40"/>
      <c r="Y28" s="10">
        <v>36</v>
      </c>
      <c r="Z28" s="40"/>
      <c r="AA28" s="10">
        <v>36</v>
      </c>
      <c r="AB28" s="40"/>
      <c r="AC28" s="49">
        <f>AA28/$AA$45*100</f>
        <v>0.008725390158244644</v>
      </c>
      <c r="AD28" s="43"/>
      <c r="AE28" s="1"/>
    </row>
    <row r="29" spans="1:31" ht="22.5" customHeight="1">
      <c r="A29" s="1"/>
      <c r="B29" s="9">
        <v>22</v>
      </c>
      <c r="C29" s="10">
        <v>2019</v>
      </c>
      <c r="D29" s="40"/>
      <c r="E29" s="10">
        <v>2022</v>
      </c>
      <c r="F29" s="40"/>
      <c r="G29" s="10">
        <v>4041</v>
      </c>
      <c r="H29" s="40"/>
      <c r="I29" s="49">
        <f>G29/$AA$45*100</f>
        <v>0.9794250452629615</v>
      </c>
      <c r="J29" s="43"/>
      <c r="K29" s="12"/>
      <c r="L29" s="9">
        <v>62</v>
      </c>
      <c r="M29" s="10">
        <v>2448</v>
      </c>
      <c r="N29" s="40"/>
      <c r="O29" s="10">
        <v>2665</v>
      </c>
      <c r="P29" s="40"/>
      <c r="Q29" s="10">
        <v>5113</v>
      </c>
      <c r="R29" s="40"/>
      <c r="S29" s="49">
        <f>Q29/$AA$45*100</f>
        <v>1.2392477744195798</v>
      </c>
      <c r="T29" s="43"/>
      <c r="U29" s="1"/>
      <c r="V29" s="9">
        <v>102</v>
      </c>
      <c r="W29" s="10">
        <v>3</v>
      </c>
      <c r="X29" s="40"/>
      <c r="Y29" s="10">
        <v>18</v>
      </c>
      <c r="Z29" s="40"/>
      <c r="AA29" s="10">
        <v>21</v>
      </c>
      <c r="AB29" s="40"/>
      <c r="AC29" s="49">
        <f>AA29/$AA$45*100</f>
        <v>0.00508981092564271</v>
      </c>
      <c r="AD29" s="43"/>
      <c r="AE29" s="1"/>
    </row>
    <row r="30" spans="1:31" ht="22.5" customHeight="1">
      <c r="A30" s="1"/>
      <c r="B30" s="9">
        <v>23</v>
      </c>
      <c r="C30" s="10">
        <v>1987</v>
      </c>
      <c r="D30" s="40"/>
      <c r="E30" s="10">
        <v>2039</v>
      </c>
      <c r="F30" s="40"/>
      <c r="G30" s="10">
        <v>4026</v>
      </c>
      <c r="H30" s="40"/>
      <c r="I30" s="49">
        <f>G30/$AA$45*100</f>
        <v>0.9757894660303594</v>
      </c>
      <c r="J30" s="43"/>
      <c r="K30" s="12"/>
      <c r="L30" s="9">
        <v>63</v>
      </c>
      <c r="M30" s="10">
        <v>2477</v>
      </c>
      <c r="N30" s="40"/>
      <c r="O30" s="10">
        <v>2738</v>
      </c>
      <c r="P30" s="40"/>
      <c r="Q30" s="10">
        <v>5215</v>
      </c>
      <c r="R30" s="40"/>
      <c r="S30" s="49">
        <f>Q30/$AA$45*100</f>
        <v>1.2639697132012728</v>
      </c>
      <c r="T30" s="43"/>
      <c r="U30" s="1"/>
      <c r="V30" s="9">
        <v>103</v>
      </c>
      <c r="W30" s="10">
        <v>1</v>
      </c>
      <c r="X30" s="40"/>
      <c r="Y30" s="10">
        <v>14</v>
      </c>
      <c r="Z30" s="40"/>
      <c r="AA30" s="10">
        <v>15</v>
      </c>
      <c r="AB30" s="40"/>
      <c r="AC30" s="49">
        <f>AA30/$AA$45*100</f>
        <v>0.0036355792326019354</v>
      </c>
      <c r="AD30" s="43"/>
      <c r="AE30" s="1"/>
    </row>
    <row r="31" spans="1:31" ht="22.5" customHeight="1">
      <c r="A31" s="1"/>
      <c r="B31" s="9">
        <v>24</v>
      </c>
      <c r="C31" s="10">
        <v>1992</v>
      </c>
      <c r="D31" s="40"/>
      <c r="E31" s="10">
        <v>2047</v>
      </c>
      <c r="F31" s="40"/>
      <c r="G31" s="10">
        <v>4039</v>
      </c>
      <c r="H31" s="40"/>
      <c r="I31" s="49">
        <f>G31/$AA$45*100</f>
        <v>0.9789403013652812</v>
      </c>
      <c r="J31" s="43"/>
      <c r="K31" s="12"/>
      <c r="L31" s="9">
        <v>64</v>
      </c>
      <c r="M31" s="10">
        <v>2614</v>
      </c>
      <c r="N31" s="40"/>
      <c r="O31" s="10">
        <v>2756</v>
      </c>
      <c r="P31" s="40"/>
      <c r="Q31" s="10">
        <v>5370</v>
      </c>
      <c r="R31" s="40"/>
      <c r="S31" s="49">
        <f>Q31/$AA$45*100</f>
        <v>1.301537365271493</v>
      </c>
      <c r="T31" s="43"/>
      <c r="U31" s="1"/>
      <c r="V31" s="9">
        <v>104</v>
      </c>
      <c r="W31" s="10">
        <v>0</v>
      </c>
      <c r="X31" s="40"/>
      <c r="Y31" s="10">
        <v>5</v>
      </c>
      <c r="Z31" s="40"/>
      <c r="AA31" s="10">
        <v>5</v>
      </c>
      <c r="AB31" s="40"/>
      <c r="AC31" s="49">
        <f>AA31/$AA$45*100</f>
        <v>0.0012118597442006451</v>
      </c>
      <c r="AD31" s="43"/>
      <c r="AE31" s="1"/>
    </row>
    <row r="32" spans="1:31" ht="22.5" customHeight="1">
      <c r="A32" s="1"/>
      <c r="B32" s="14" t="s">
        <v>7</v>
      </c>
      <c r="C32" s="15"/>
      <c r="D32" s="37">
        <f>SUM(C27:C31)</f>
        <v>10189</v>
      </c>
      <c r="E32" s="15"/>
      <c r="F32" s="37">
        <f>SUM(E27:E31)</f>
        <v>10283</v>
      </c>
      <c r="G32" s="15"/>
      <c r="H32" s="37">
        <f>SUM(G27:G31)</f>
        <v>20472</v>
      </c>
      <c r="I32" s="50"/>
      <c r="J32" s="44">
        <f>H32/$AA$45*100</f>
        <v>4.961838536655121</v>
      </c>
      <c r="K32" s="12"/>
      <c r="L32" s="14" t="s">
        <v>7</v>
      </c>
      <c r="M32" s="15"/>
      <c r="N32" s="37">
        <f>SUM(M27:M31)</f>
        <v>12124</v>
      </c>
      <c r="O32" s="15"/>
      <c r="P32" s="37">
        <f>SUM(O27:O31)</f>
        <v>13069</v>
      </c>
      <c r="Q32" s="15"/>
      <c r="R32" s="37">
        <f>SUM(Q27:Q31)</f>
        <v>25193</v>
      </c>
      <c r="S32" s="50"/>
      <c r="T32" s="44">
        <f>R32/$AA$45*100</f>
        <v>6.106076507129371</v>
      </c>
      <c r="U32" s="1"/>
      <c r="V32" s="14" t="s">
        <v>7</v>
      </c>
      <c r="W32" s="15"/>
      <c r="X32" s="37">
        <f>SUM(W27:W31)</f>
        <v>18</v>
      </c>
      <c r="Y32" s="15"/>
      <c r="Z32" s="37">
        <f>SUM(Y27:Y31)</f>
        <v>121</v>
      </c>
      <c r="AA32" s="15"/>
      <c r="AB32" s="37">
        <f>SUM(AA27:AA31)</f>
        <v>139</v>
      </c>
      <c r="AC32" s="50"/>
      <c r="AD32" s="44">
        <f>AB32/$AA$45*100</f>
        <v>0.033689700888777936</v>
      </c>
      <c r="AE32" s="1"/>
    </row>
    <row r="33" spans="1:31" ht="22.5" customHeight="1">
      <c r="A33" s="1"/>
      <c r="B33" s="9">
        <v>25</v>
      </c>
      <c r="C33" s="10">
        <v>1937</v>
      </c>
      <c r="D33" s="40"/>
      <c r="E33" s="10">
        <v>1961</v>
      </c>
      <c r="F33" s="40"/>
      <c r="G33" s="10">
        <v>3898</v>
      </c>
      <c r="H33" s="40"/>
      <c r="I33" s="49">
        <f>G33/$AA$45*100</f>
        <v>0.944765856578823</v>
      </c>
      <c r="J33" s="43"/>
      <c r="K33" s="12"/>
      <c r="L33" s="9">
        <v>65</v>
      </c>
      <c r="M33" s="10">
        <v>2725</v>
      </c>
      <c r="N33" s="40"/>
      <c r="O33" s="10">
        <v>3126</v>
      </c>
      <c r="P33" s="40"/>
      <c r="Q33" s="10">
        <v>5851</v>
      </c>
      <c r="R33" s="40"/>
      <c r="S33" s="49">
        <f>Q33/$AA$45*100</f>
        <v>1.418118272663595</v>
      </c>
      <c r="T33" s="43"/>
      <c r="U33" s="1"/>
      <c r="V33" s="9">
        <v>105</v>
      </c>
      <c r="W33" s="10">
        <v>0</v>
      </c>
      <c r="X33" s="40"/>
      <c r="Y33" s="10">
        <v>1</v>
      </c>
      <c r="Z33" s="40"/>
      <c r="AA33" s="10">
        <v>1</v>
      </c>
      <c r="AB33" s="40"/>
      <c r="AC33" s="49">
        <f>AA33/$AA$45*100</f>
        <v>0.00024237194884012904</v>
      </c>
      <c r="AD33" s="43"/>
      <c r="AE33" s="1"/>
    </row>
    <row r="34" spans="1:31" ht="22.5" customHeight="1">
      <c r="A34" s="1"/>
      <c r="B34" s="9">
        <v>26</v>
      </c>
      <c r="C34" s="10">
        <v>2024</v>
      </c>
      <c r="D34" s="40"/>
      <c r="E34" s="10">
        <v>2022</v>
      </c>
      <c r="F34" s="40"/>
      <c r="G34" s="10">
        <v>4046</v>
      </c>
      <c r="H34" s="40"/>
      <c r="I34" s="49">
        <f>G34/$AA$45*100</f>
        <v>0.980636905007162</v>
      </c>
      <c r="J34" s="43"/>
      <c r="K34" s="12"/>
      <c r="L34" s="9">
        <v>66</v>
      </c>
      <c r="M34" s="10">
        <v>3085</v>
      </c>
      <c r="N34" s="40"/>
      <c r="O34" s="10">
        <v>3511</v>
      </c>
      <c r="P34" s="40"/>
      <c r="Q34" s="10">
        <v>6596</v>
      </c>
      <c r="R34" s="40"/>
      <c r="S34" s="49">
        <f>Q34/$AA$45*100</f>
        <v>1.5986853745494911</v>
      </c>
      <c r="T34" s="43"/>
      <c r="U34" s="1"/>
      <c r="V34" s="9">
        <v>106</v>
      </c>
      <c r="W34" s="10">
        <v>0</v>
      </c>
      <c r="X34" s="40"/>
      <c r="Y34" s="10">
        <v>3</v>
      </c>
      <c r="Z34" s="40"/>
      <c r="AA34" s="10">
        <v>3</v>
      </c>
      <c r="AB34" s="40"/>
      <c r="AC34" s="49">
        <f>AA34/$AA$45*100</f>
        <v>0.0007271158465203871</v>
      </c>
      <c r="AD34" s="43"/>
      <c r="AE34" s="1"/>
    </row>
    <row r="35" spans="1:31" ht="22.5" customHeight="1">
      <c r="A35" s="1"/>
      <c r="B35" s="9">
        <v>27</v>
      </c>
      <c r="C35" s="10">
        <v>1918</v>
      </c>
      <c r="D35" s="40"/>
      <c r="E35" s="10">
        <v>2020</v>
      </c>
      <c r="F35" s="40"/>
      <c r="G35" s="10">
        <v>3938</v>
      </c>
      <c r="H35" s="40"/>
      <c r="I35" s="49">
        <f>G35/$AA$45*100</f>
        <v>0.9544607345324282</v>
      </c>
      <c r="J35" s="43"/>
      <c r="K35" s="12"/>
      <c r="L35" s="9">
        <v>67</v>
      </c>
      <c r="M35" s="10">
        <v>3380</v>
      </c>
      <c r="N35" s="40"/>
      <c r="O35" s="10">
        <v>3735</v>
      </c>
      <c r="P35" s="40"/>
      <c r="Q35" s="10">
        <v>7115</v>
      </c>
      <c r="R35" s="40"/>
      <c r="S35" s="49">
        <f>Q35/$AA$45*100</f>
        <v>1.724476415997518</v>
      </c>
      <c r="T35" s="43"/>
      <c r="U35" s="1"/>
      <c r="V35" s="9">
        <v>107</v>
      </c>
      <c r="W35" s="10">
        <v>0</v>
      </c>
      <c r="X35" s="40"/>
      <c r="Y35" s="10">
        <v>3</v>
      </c>
      <c r="Z35" s="40"/>
      <c r="AA35" s="10">
        <v>3</v>
      </c>
      <c r="AB35" s="40"/>
      <c r="AC35" s="49">
        <f>AA35/$AA$45*100</f>
        <v>0.0007271158465203871</v>
      </c>
      <c r="AD35" s="43"/>
      <c r="AE35" s="1"/>
    </row>
    <row r="36" spans="1:31" ht="22.5" customHeight="1">
      <c r="A36" s="1"/>
      <c r="B36" s="9">
        <v>28</v>
      </c>
      <c r="C36" s="10">
        <v>2054</v>
      </c>
      <c r="D36" s="40"/>
      <c r="E36" s="10">
        <v>2027</v>
      </c>
      <c r="F36" s="40"/>
      <c r="G36" s="10">
        <v>4081</v>
      </c>
      <c r="H36" s="40"/>
      <c r="I36" s="49">
        <f>G36/$AA$45*100</f>
        <v>0.9891199232165667</v>
      </c>
      <c r="J36" s="43"/>
      <c r="K36" s="12"/>
      <c r="L36" s="9">
        <v>68</v>
      </c>
      <c r="M36" s="10">
        <v>3508</v>
      </c>
      <c r="N36" s="40"/>
      <c r="O36" s="10">
        <v>3878</v>
      </c>
      <c r="P36" s="40"/>
      <c r="Q36" s="10">
        <v>7386</v>
      </c>
      <c r="R36" s="40"/>
      <c r="S36" s="49">
        <f>Q36/$AA$45*100</f>
        <v>1.790159214133193</v>
      </c>
      <c r="T36" s="43"/>
      <c r="U36" s="1"/>
      <c r="V36" s="9">
        <v>108</v>
      </c>
      <c r="W36" s="10">
        <v>0</v>
      </c>
      <c r="X36" s="40"/>
      <c r="Y36" s="10">
        <v>0</v>
      </c>
      <c r="Z36" s="40"/>
      <c r="AA36" s="10">
        <v>0</v>
      </c>
      <c r="AB36" s="40"/>
      <c r="AC36" s="49">
        <f>AA36/$AA$45*100</f>
        <v>0</v>
      </c>
      <c r="AD36" s="43"/>
      <c r="AE36" s="1"/>
    </row>
    <row r="37" spans="1:31" ht="22.5" customHeight="1">
      <c r="A37" s="1"/>
      <c r="B37" s="9">
        <v>29</v>
      </c>
      <c r="C37" s="10">
        <v>2066</v>
      </c>
      <c r="D37" s="40"/>
      <c r="E37" s="10">
        <v>2077</v>
      </c>
      <c r="F37" s="40"/>
      <c r="G37" s="10">
        <v>4143</v>
      </c>
      <c r="H37" s="40"/>
      <c r="I37" s="49">
        <f>G37/$AA$45*100</f>
        <v>1.0041469840446546</v>
      </c>
      <c r="J37" s="43"/>
      <c r="K37" s="12"/>
      <c r="L37" s="9">
        <v>69</v>
      </c>
      <c r="M37" s="10">
        <v>2506</v>
      </c>
      <c r="N37" s="40"/>
      <c r="O37" s="10">
        <v>2920</v>
      </c>
      <c r="P37" s="40"/>
      <c r="Q37" s="10">
        <v>5426</v>
      </c>
      <c r="R37" s="40"/>
      <c r="S37" s="49">
        <f>Q37/$AA$45*100</f>
        <v>1.3151101944065402</v>
      </c>
      <c r="T37" s="43"/>
      <c r="U37" s="1"/>
      <c r="V37" s="9">
        <v>109</v>
      </c>
      <c r="W37" s="10">
        <v>0</v>
      </c>
      <c r="X37" s="40"/>
      <c r="Y37" s="10">
        <v>0</v>
      </c>
      <c r="Z37" s="40"/>
      <c r="AA37" s="10">
        <v>0</v>
      </c>
      <c r="AB37" s="40"/>
      <c r="AC37" s="49">
        <f>AA37/$AA$45*100</f>
        <v>0</v>
      </c>
      <c r="AD37" s="43"/>
      <c r="AE37" s="1"/>
    </row>
    <row r="38" spans="1:31" ht="22.5" customHeight="1">
      <c r="A38" s="1"/>
      <c r="B38" s="14" t="s">
        <v>7</v>
      </c>
      <c r="C38" s="15"/>
      <c r="D38" s="37">
        <f>SUM(C33:C37)</f>
        <v>9999</v>
      </c>
      <c r="E38" s="15"/>
      <c r="F38" s="37">
        <f>SUM(E33:E37)</f>
        <v>10107</v>
      </c>
      <c r="G38" s="15"/>
      <c r="H38" s="37">
        <f>SUM(G33:G37)</f>
        <v>20106</v>
      </c>
      <c r="I38" s="50"/>
      <c r="J38" s="44">
        <f>H38/$AA$45*100</f>
        <v>4.873130403379634</v>
      </c>
      <c r="K38" s="12"/>
      <c r="L38" s="14" t="s">
        <v>7</v>
      </c>
      <c r="M38" s="15"/>
      <c r="N38" s="37">
        <f>SUM(M33:M37)</f>
        <v>15204</v>
      </c>
      <c r="O38" s="15"/>
      <c r="P38" s="37">
        <f>SUM(O33:O37)</f>
        <v>17170</v>
      </c>
      <c r="Q38" s="15"/>
      <c r="R38" s="37">
        <f>SUM(Q33:Q37)</f>
        <v>32374</v>
      </c>
      <c r="S38" s="50"/>
      <c r="T38" s="44">
        <f>R38/$AA$45*100</f>
        <v>7.846549471750337</v>
      </c>
      <c r="U38" s="1"/>
      <c r="V38" s="14" t="s">
        <v>7</v>
      </c>
      <c r="W38" s="15"/>
      <c r="X38" s="37">
        <f>SUM(W33:W37)</f>
        <v>0</v>
      </c>
      <c r="Y38" s="15"/>
      <c r="Z38" s="37">
        <f>SUM(Y33:Y37)</f>
        <v>7</v>
      </c>
      <c r="AA38" s="15"/>
      <c r="AB38" s="37">
        <f>SUM(AA33:AA37)</f>
        <v>7</v>
      </c>
      <c r="AC38" s="50"/>
      <c r="AD38" s="44">
        <f>AB38/$AA$45*100</f>
        <v>0.0016966036418809031</v>
      </c>
      <c r="AE38" s="1"/>
    </row>
    <row r="39" spans="1:31" ht="22.5" customHeight="1">
      <c r="A39" s="1"/>
      <c r="B39" s="9">
        <v>30</v>
      </c>
      <c r="C39" s="10">
        <v>2085</v>
      </c>
      <c r="D39" s="40"/>
      <c r="E39" s="10">
        <v>2263</v>
      </c>
      <c r="F39" s="40"/>
      <c r="G39" s="10">
        <v>4348</v>
      </c>
      <c r="H39" s="40"/>
      <c r="I39" s="49">
        <f>G39/$AA$45*100</f>
        <v>1.053833233556881</v>
      </c>
      <c r="J39" s="43"/>
      <c r="K39" s="12"/>
      <c r="L39" s="9">
        <v>70</v>
      </c>
      <c r="M39" s="10">
        <v>1843</v>
      </c>
      <c r="N39" s="40"/>
      <c r="O39" s="10">
        <v>2065</v>
      </c>
      <c r="P39" s="40"/>
      <c r="Q39" s="10">
        <v>3908</v>
      </c>
      <c r="R39" s="40"/>
      <c r="S39" s="49">
        <f>Q39/$AA$45*100</f>
        <v>0.9471895760672243</v>
      </c>
      <c r="T39" s="43"/>
      <c r="U39" s="1"/>
      <c r="V39" s="9">
        <v>110</v>
      </c>
      <c r="W39" s="10">
        <v>0</v>
      </c>
      <c r="X39" s="40"/>
      <c r="Y39" s="10">
        <v>0</v>
      </c>
      <c r="Z39" s="40"/>
      <c r="AA39" s="10">
        <v>0</v>
      </c>
      <c r="AB39" s="40"/>
      <c r="AC39" s="49">
        <f>AA39/$AA$45*100</f>
        <v>0</v>
      </c>
      <c r="AD39" s="43"/>
      <c r="AE39" s="1"/>
    </row>
    <row r="40" spans="1:31" ht="22.5" customHeight="1">
      <c r="A40" s="1"/>
      <c r="B40" s="9">
        <v>31</v>
      </c>
      <c r="C40" s="10">
        <v>2182</v>
      </c>
      <c r="D40" s="40"/>
      <c r="E40" s="10">
        <v>2180</v>
      </c>
      <c r="F40" s="40"/>
      <c r="G40" s="10">
        <v>4362</v>
      </c>
      <c r="H40" s="40"/>
      <c r="I40" s="49">
        <f>G40/$AA$45*100</f>
        <v>1.0572264408406429</v>
      </c>
      <c r="J40" s="43"/>
      <c r="K40" s="12"/>
      <c r="L40" s="9">
        <v>71</v>
      </c>
      <c r="M40" s="10">
        <v>2370</v>
      </c>
      <c r="N40" s="40"/>
      <c r="O40" s="10">
        <v>2794</v>
      </c>
      <c r="P40" s="40"/>
      <c r="Q40" s="10">
        <v>5164</v>
      </c>
      <c r="R40" s="40"/>
      <c r="S40" s="49">
        <f>Q40/$AA$45*100</f>
        <v>1.2516087438104264</v>
      </c>
      <c r="T40" s="43"/>
      <c r="U40" s="1"/>
      <c r="V40" s="9">
        <v>111</v>
      </c>
      <c r="W40" s="10">
        <v>0</v>
      </c>
      <c r="X40" s="40"/>
      <c r="Y40" s="10">
        <v>0</v>
      </c>
      <c r="Z40" s="40"/>
      <c r="AA40" s="10">
        <v>0</v>
      </c>
      <c r="AB40" s="40"/>
      <c r="AC40" s="49">
        <f>AA40/$AA$45*100</f>
        <v>0</v>
      </c>
      <c r="AD40" s="43"/>
      <c r="AE40" s="1"/>
    </row>
    <row r="41" spans="1:31" ht="22.5" customHeight="1">
      <c r="A41" s="1"/>
      <c r="B41" s="9">
        <v>32</v>
      </c>
      <c r="C41" s="10">
        <v>2319</v>
      </c>
      <c r="D41" s="40"/>
      <c r="E41" s="10">
        <v>2316</v>
      </c>
      <c r="F41" s="40"/>
      <c r="G41" s="10">
        <v>4635</v>
      </c>
      <c r="H41" s="40"/>
      <c r="I41" s="49">
        <f>G41/$AA$45*100</f>
        <v>1.123393982873998</v>
      </c>
      <c r="J41" s="43"/>
      <c r="K41" s="12"/>
      <c r="L41" s="9">
        <v>72</v>
      </c>
      <c r="M41" s="10">
        <v>2486</v>
      </c>
      <c r="N41" s="40"/>
      <c r="O41" s="10">
        <v>3079</v>
      </c>
      <c r="P41" s="40"/>
      <c r="Q41" s="10">
        <v>5565</v>
      </c>
      <c r="R41" s="40"/>
      <c r="S41" s="49">
        <f>Q41/$AA$45*100</f>
        <v>1.3487998952953182</v>
      </c>
      <c r="T41" s="43"/>
      <c r="U41" s="1"/>
      <c r="V41" s="9">
        <v>112</v>
      </c>
      <c r="W41" s="10">
        <v>0</v>
      </c>
      <c r="X41" s="40"/>
      <c r="Y41" s="10">
        <v>0</v>
      </c>
      <c r="Z41" s="40"/>
      <c r="AA41" s="10">
        <v>0</v>
      </c>
      <c r="AB41" s="40"/>
      <c r="AC41" s="49">
        <f>AA41/$AA$45*100</f>
        <v>0</v>
      </c>
      <c r="AD41" s="43"/>
      <c r="AE41" s="1"/>
    </row>
    <row r="42" spans="1:31" ht="22.5" customHeight="1">
      <c r="A42" s="1"/>
      <c r="B42" s="9">
        <v>33</v>
      </c>
      <c r="C42" s="10">
        <v>2130</v>
      </c>
      <c r="D42" s="40"/>
      <c r="E42" s="10">
        <v>2335</v>
      </c>
      <c r="F42" s="40"/>
      <c r="G42" s="10">
        <v>4465</v>
      </c>
      <c r="H42" s="40"/>
      <c r="I42" s="49">
        <f>G42/$AA$45*100</f>
        <v>1.0821907515711762</v>
      </c>
      <c r="J42" s="43"/>
      <c r="K42" s="12"/>
      <c r="L42" s="9">
        <v>73</v>
      </c>
      <c r="M42" s="10">
        <v>2437</v>
      </c>
      <c r="N42" s="40"/>
      <c r="O42" s="10">
        <v>2960</v>
      </c>
      <c r="P42" s="40"/>
      <c r="Q42" s="10">
        <v>5397</v>
      </c>
      <c r="R42" s="40"/>
      <c r="S42" s="49">
        <f>Q42/$AA$45*100</f>
        <v>1.3080814078901766</v>
      </c>
      <c r="T42" s="43"/>
      <c r="U42" s="1"/>
      <c r="V42" s="9">
        <v>113</v>
      </c>
      <c r="W42" s="10">
        <v>0</v>
      </c>
      <c r="X42" s="40"/>
      <c r="Y42" s="10">
        <v>0</v>
      </c>
      <c r="Z42" s="40"/>
      <c r="AA42" s="10">
        <v>0</v>
      </c>
      <c r="AB42" s="40"/>
      <c r="AC42" s="49">
        <f>AA42/$AA$45*100</f>
        <v>0</v>
      </c>
      <c r="AD42" s="43"/>
      <c r="AE42" s="1"/>
    </row>
    <row r="43" spans="1:31" ht="22.5" customHeight="1">
      <c r="A43" s="1"/>
      <c r="B43" s="9">
        <v>34</v>
      </c>
      <c r="C43" s="10">
        <v>2263</v>
      </c>
      <c r="D43" s="40"/>
      <c r="E43" s="10">
        <v>2298</v>
      </c>
      <c r="F43" s="40"/>
      <c r="G43" s="10">
        <v>4561</v>
      </c>
      <c r="H43" s="40"/>
      <c r="I43" s="49">
        <f>G43/$AA$45*100</f>
        <v>1.1054584586598284</v>
      </c>
      <c r="J43" s="43"/>
      <c r="K43" s="12"/>
      <c r="L43" s="9">
        <v>74</v>
      </c>
      <c r="M43" s="10">
        <v>2426</v>
      </c>
      <c r="N43" s="40"/>
      <c r="O43" s="10">
        <v>2953</v>
      </c>
      <c r="P43" s="40"/>
      <c r="Q43" s="10">
        <v>5379</v>
      </c>
      <c r="R43" s="40"/>
      <c r="S43" s="49">
        <f>Q43/$AA$45*100</f>
        <v>1.3037187128110541</v>
      </c>
      <c r="T43" s="43"/>
      <c r="U43" s="1"/>
      <c r="V43" s="9" t="s">
        <v>8</v>
      </c>
      <c r="W43" s="10">
        <v>0</v>
      </c>
      <c r="X43" s="40"/>
      <c r="Y43" s="10">
        <v>0</v>
      </c>
      <c r="Z43" s="40"/>
      <c r="AA43" s="10">
        <v>0</v>
      </c>
      <c r="AB43" s="40"/>
      <c r="AC43" s="49">
        <f>AA43/$AA$45*100</f>
        <v>0</v>
      </c>
      <c r="AD43" s="43"/>
      <c r="AE43" s="1"/>
    </row>
    <row r="44" spans="1:31" ht="22.5" customHeight="1">
      <c r="A44" s="1"/>
      <c r="B44" s="14" t="s">
        <v>7</v>
      </c>
      <c r="C44" s="15"/>
      <c r="D44" s="37">
        <f>SUM(C39:C43)</f>
        <v>10979</v>
      </c>
      <c r="E44" s="15"/>
      <c r="F44" s="37">
        <f>SUM(E39:E43)</f>
        <v>11392</v>
      </c>
      <c r="G44" s="15"/>
      <c r="H44" s="37">
        <f>SUM(G39:G43)</f>
        <v>22371</v>
      </c>
      <c r="I44" s="50"/>
      <c r="J44" s="44">
        <f>H44/$AA$45*100</f>
        <v>5.422102867502527</v>
      </c>
      <c r="K44" s="12"/>
      <c r="L44" s="14" t="s">
        <v>7</v>
      </c>
      <c r="M44" s="15"/>
      <c r="N44" s="37">
        <f>SUM(M39:M43)</f>
        <v>11562</v>
      </c>
      <c r="O44" s="15"/>
      <c r="P44" s="37">
        <f>SUM(O39:O43)</f>
        <v>13851</v>
      </c>
      <c r="Q44" s="15"/>
      <c r="R44" s="37">
        <f>SUM(Q39:Q43)</f>
        <v>25413</v>
      </c>
      <c r="S44" s="50"/>
      <c r="T44" s="44">
        <f>R44/$AA$45*100</f>
        <v>6.159398335874199</v>
      </c>
      <c r="U44" s="1"/>
      <c r="V44" s="14" t="s">
        <v>7</v>
      </c>
      <c r="W44" s="15"/>
      <c r="X44" s="37">
        <f>SUM(W39:W43)</f>
        <v>0</v>
      </c>
      <c r="Y44" s="15"/>
      <c r="Z44" s="37">
        <f>SUM(Y39:Y43)</f>
        <v>0</v>
      </c>
      <c r="AA44" s="15"/>
      <c r="AB44" s="37">
        <f>SUM(AA39:AA43)</f>
        <v>0</v>
      </c>
      <c r="AC44" s="50"/>
      <c r="AD44" s="44">
        <f>AB44/$AA$45*100</f>
        <v>0</v>
      </c>
      <c r="AE44" s="1"/>
    </row>
    <row r="45" spans="1:31" ht="22.5" customHeight="1">
      <c r="A45" s="1"/>
      <c r="B45" s="9">
        <v>35</v>
      </c>
      <c r="C45" s="10">
        <v>2311</v>
      </c>
      <c r="D45" s="40"/>
      <c r="E45" s="10">
        <v>2318</v>
      </c>
      <c r="F45" s="40"/>
      <c r="G45" s="10">
        <v>4629</v>
      </c>
      <c r="H45" s="40"/>
      <c r="I45" s="49">
        <f>G45/$AA$45*100</f>
        <v>1.1219397511809572</v>
      </c>
      <c r="J45" s="43"/>
      <c r="K45" s="12"/>
      <c r="L45" s="9">
        <v>75</v>
      </c>
      <c r="M45" s="10">
        <v>2335</v>
      </c>
      <c r="N45" s="40"/>
      <c r="O45" s="10">
        <v>2755</v>
      </c>
      <c r="P45" s="40"/>
      <c r="Q45" s="10">
        <v>5090</v>
      </c>
      <c r="R45" s="40"/>
      <c r="S45" s="49">
        <f>Q45/$AA$45*100</f>
        <v>1.2336732195962568</v>
      </c>
      <c r="T45" s="43"/>
      <c r="U45" s="1"/>
      <c r="V45" s="16" t="s">
        <v>9</v>
      </c>
      <c r="W45" s="19">
        <f>D8+D14+D20+D26+D32+D38+D44+D50+N8+N14+N20+N26+N32+N38+N44+N50+X8+X14+X20+X26+X32+X38+X44</f>
        <v>197123</v>
      </c>
      <c r="X45" s="18"/>
      <c r="Y45" s="19">
        <f>F8+F14+F20+F26+F32+F38+F44+F50+P8+P14+P20+P26+P32+P38+P44+P50+Z8+Z14+Z20+Z26+Z32+Z38+Z44</f>
        <v>215466</v>
      </c>
      <c r="Z45" s="18"/>
      <c r="AA45" s="19">
        <f>W45+Y45</f>
        <v>412589</v>
      </c>
      <c r="AB45" s="18"/>
      <c r="AC45" s="54" t="s">
        <v>10</v>
      </c>
      <c r="AD45" s="20"/>
      <c r="AE45" s="36"/>
    </row>
    <row r="46" spans="1:31" ht="22.5" customHeight="1">
      <c r="A46" s="1"/>
      <c r="B46" s="9">
        <v>36</v>
      </c>
      <c r="C46" s="10">
        <v>2412</v>
      </c>
      <c r="D46" s="40"/>
      <c r="E46" s="10">
        <v>2421</v>
      </c>
      <c r="F46" s="40"/>
      <c r="G46" s="10">
        <v>4833</v>
      </c>
      <c r="H46" s="40"/>
      <c r="I46" s="49">
        <f>G46/$AA$45*100</f>
        <v>1.1713836287443438</v>
      </c>
      <c r="J46" s="43"/>
      <c r="K46" s="12"/>
      <c r="L46" s="9">
        <v>76</v>
      </c>
      <c r="M46" s="10">
        <v>2043</v>
      </c>
      <c r="N46" s="40"/>
      <c r="O46" s="10">
        <v>2577</v>
      </c>
      <c r="P46" s="40"/>
      <c r="Q46" s="10">
        <v>4620</v>
      </c>
      <c r="R46" s="40"/>
      <c r="S46" s="49">
        <f>Q46/$AA$45*100</f>
        <v>1.1197584036413961</v>
      </c>
      <c r="T46" s="43"/>
      <c r="U46" s="1"/>
      <c r="V46" s="21" t="s">
        <v>11</v>
      </c>
      <c r="W46" s="22">
        <f>D8+D14+D20</f>
        <v>27177</v>
      </c>
      <c r="X46" s="22"/>
      <c r="Y46" s="19">
        <f>F8+F14+F20</f>
        <v>26043</v>
      </c>
      <c r="Z46" s="22"/>
      <c r="AA46" s="23">
        <f>W46+Y46</f>
        <v>53220</v>
      </c>
      <c r="AB46" s="22"/>
      <c r="AC46" s="51">
        <f>AA46/$AA$45*100</f>
        <v>12.899035117271668</v>
      </c>
      <c r="AD46" s="24"/>
      <c r="AE46" s="1"/>
    </row>
    <row r="47" spans="1:31" ht="22.5" customHeight="1">
      <c r="A47" s="1"/>
      <c r="B47" s="9">
        <v>37</v>
      </c>
      <c r="C47" s="10">
        <v>2642</v>
      </c>
      <c r="D47" s="40"/>
      <c r="E47" s="10">
        <v>2612</v>
      </c>
      <c r="F47" s="40"/>
      <c r="G47" s="10">
        <v>5254</v>
      </c>
      <c r="H47" s="40"/>
      <c r="I47" s="49">
        <f>G47/$AA$45*100</f>
        <v>1.273422219206038</v>
      </c>
      <c r="J47" s="43"/>
      <c r="K47" s="12"/>
      <c r="L47" s="9">
        <v>77</v>
      </c>
      <c r="M47" s="10">
        <v>1655</v>
      </c>
      <c r="N47" s="40"/>
      <c r="O47" s="10">
        <v>2243</v>
      </c>
      <c r="P47" s="40"/>
      <c r="Q47" s="10">
        <v>3898</v>
      </c>
      <c r="R47" s="40"/>
      <c r="S47" s="49">
        <f>Q47/$AA$45*100</f>
        <v>0.944765856578823</v>
      </c>
      <c r="T47" s="43"/>
      <c r="U47" s="1"/>
      <c r="V47" s="16" t="s">
        <v>12</v>
      </c>
      <c r="W47" s="18">
        <f>D26+D32+D38+D44+D50+N8+N14+N20+N26+N32</f>
        <v>121721</v>
      </c>
      <c r="X47" s="18"/>
      <c r="Y47" s="19">
        <f>F26+F32+F38+F44+F50+P8+P14+P20+P26+P32</f>
        <v>124862</v>
      </c>
      <c r="Z47" s="18"/>
      <c r="AA47" s="23">
        <f>W47+Y47</f>
        <v>246583</v>
      </c>
      <c r="AB47" s="18"/>
      <c r="AC47" s="51">
        <f>AA47/$AA$45*100</f>
        <v>59.76480226084554</v>
      </c>
      <c r="AD47" s="20"/>
      <c r="AE47" s="1"/>
    </row>
    <row r="48" spans="1:31" ht="22.5" customHeight="1">
      <c r="A48" s="1"/>
      <c r="B48" s="9">
        <v>38</v>
      </c>
      <c r="C48" s="10">
        <v>2670</v>
      </c>
      <c r="D48" s="40"/>
      <c r="E48" s="10">
        <v>2689</v>
      </c>
      <c r="F48" s="40"/>
      <c r="G48" s="10">
        <v>5359</v>
      </c>
      <c r="H48" s="40"/>
      <c r="I48" s="49">
        <f>G48/$AA$45*100</f>
        <v>1.2988712738342516</v>
      </c>
      <c r="J48" s="43"/>
      <c r="K48" s="12"/>
      <c r="L48" s="9">
        <v>78</v>
      </c>
      <c r="M48" s="10">
        <v>1886</v>
      </c>
      <c r="N48" s="40"/>
      <c r="O48" s="10">
        <v>2586</v>
      </c>
      <c r="P48" s="40"/>
      <c r="Q48" s="10">
        <v>4472</v>
      </c>
      <c r="R48" s="40"/>
      <c r="S48" s="49">
        <f>Q48/$AA$45*100</f>
        <v>1.083887355213057</v>
      </c>
      <c r="T48" s="43"/>
      <c r="U48" s="1"/>
      <c r="V48" s="16" t="s">
        <v>13</v>
      </c>
      <c r="W48" s="18">
        <f>N38+N44+N50+X8+X14+X20+X26+X32+X38+X44</f>
        <v>48225</v>
      </c>
      <c r="X48" s="18"/>
      <c r="Y48" s="19">
        <f>P38+P44+P50+Z8+Z14+Z20+Z26+Z32+Z38+Z44</f>
        <v>64561</v>
      </c>
      <c r="Z48" s="18"/>
      <c r="AA48" s="23">
        <f>W48+Y48</f>
        <v>112786</v>
      </c>
      <c r="AB48" s="18"/>
      <c r="AC48" s="51">
        <f>AA48/$AA$45*100</f>
        <v>27.336162621882792</v>
      </c>
      <c r="AD48" s="20"/>
      <c r="AE48" s="1"/>
    </row>
    <row r="49" spans="1:31" ht="22.5" customHeight="1">
      <c r="A49" s="1"/>
      <c r="B49" s="9">
        <v>39</v>
      </c>
      <c r="C49" s="10">
        <v>2678</v>
      </c>
      <c r="D49" s="40"/>
      <c r="E49" s="10">
        <v>2674</v>
      </c>
      <c r="F49" s="40"/>
      <c r="G49" s="10">
        <v>5352</v>
      </c>
      <c r="H49" s="40"/>
      <c r="I49" s="49">
        <f>G49/$AA$45*100</f>
        <v>1.2971746701923705</v>
      </c>
      <c r="J49" s="43"/>
      <c r="K49" s="12"/>
      <c r="L49" s="9">
        <v>79</v>
      </c>
      <c r="M49" s="10">
        <v>1747</v>
      </c>
      <c r="N49" s="40"/>
      <c r="O49" s="10">
        <v>2364</v>
      </c>
      <c r="P49" s="40"/>
      <c r="Q49" s="10">
        <v>4111</v>
      </c>
      <c r="R49" s="40"/>
      <c r="S49" s="49">
        <f>Q49/$AA$45*100</f>
        <v>0.9963910816817705</v>
      </c>
      <c r="T49" s="43"/>
      <c r="U49" s="1"/>
      <c r="V49" s="16" t="s">
        <v>14</v>
      </c>
      <c r="W49" s="25">
        <v>44.31</v>
      </c>
      <c r="X49" s="45"/>
      <c r="Y49" s="17">
        <v>47.41</v>
      </c>
      <c r="Z49" s="45"/>
      <c r="AA49" s="17">
        <v>45.93</v>
      </c>
      <c r="AB49" s="25"/>
      <c r="AC49" s="52"/>
      <c r="AD49" s="26"/>
      <c r="AE49" s="1"/>
    </row>
    <row r="50" spans="1:31" ht="22.5" customHeight="1" thickBot="1">
      <c r="A50" s="1"/>
      <c r="B50" s="27" t="s">
        <v>7</v>
      </c>
      <c r="C50" s="15"/>
      <c r="D50" s="37">
        <f>SUM(C45:C49)</f>
        <v>12713</v>
      </c>
      <c r="E50" s="15"/>
      <c r="F50" s="37">
        <f>SUM(E45:E49)</f>
        <v>12714</v>
      </c>
      <c r="G50" s="15"/>
      <c r="H50" s="37">
        <f>SUM(G45:G49)</f>
        <v>25427</v>
      </c>
      <c r="I50" s="50"/>
      <c r="J50" s="44">
        <f>H50/$AA$45*100</f>
        <v>6.162791543157961</v>
      </c>
      <c r="K50" s="12"/>
      <c r="L50" s="27" t="s">
        <v>7</v>
      </c>
      <c r="M50" s="15"/>
      <c r="N50" s="37">
        <f>SUM(M45:M49)</f>
        <v>9666</v>
      </c>
      <c r="O50" s="15"/>
      <c r="P50" s="37">
        <f>SUM(O45:O49)</f>
        <v>12525</v>
      </c>
      <c r="Q50" s="15"/>
      <c r="R50" s="37">
        <f>SUM(Q45:Q49)</f>
        <v>22191</v>
      </c>
      <c r="S50" s="50"/>
      <c r="T50" s="44">
        <f>R50/$AA$45*100</f>
        <v>5.378475916711303</v>
      </c>
      <c r="U50" s="1"/>
      <c r="V50" s="46"/>
      <c r="W50" s="55">
        <v>175371</v>
      </c>
      <c r="X50" s="55"/>
      <c r="Y50" s="47" t="s">
        <v>15</v>
      </c>
      <c r="Z50" s="48"/>
      <c r="AA50" s="28" t="s">
        <v>16</v>
      </c>
      <c r="AB50" s="29"/>
      <c r="AC50" s="53">
        <f>AA45/W50</f>
        <v>2.352663781354956</v>
      </c>
      <c r="AD50" s="30" t="s">
        <v>17</v>
      </c>
      <c r="AE50" s="1"/>
    </row>
    <row r="51" spans="1:31" ht="22.5" customHeight="1">
      <c r="A51" s="1"/>
      <c r="B51" s="1"/>
      <c r="C51" s="12" t="s">
        <v>18</v>
      </c>
      <c r="D51" s="40"/>
      <c r="E51" s="12"/>
      <c r="F51" s="12"/>
      <c r="G51" s="12"/>
      <c r="H51" s="12"/>
      <c r="I51" s="31"/>
      <c r="J51" s="31"/>
      <c r="K51" s="12"/>
      <c r="L51" s="1"/>
      <c r="M51" s="12"/>
      <c r="N51" s="11"/>
      <c r="O51" s="12"/>
      <c r="P51" s="12"/>
      <c r="Q51" s="12"/>
      <c r="R51" s="12"/>
      <c r="S51" s="31"/>
      <c r="T51" s="3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2"/>
      <c r="D52" s="40"/>
      <c r="E52" s="12"/>
      <c r="F52" s="12"/>
      <c r="G52" s="12"/>
      <c r="H52" s="12"/>
      <c r="I52" s="31"/>
      <c r="J52" s="31"/>
      <c r="K52" s="12"/>
      <c r="L52" s="1"/>
      <c r="M52" s="12"/>
      <c r="N52" s="11"/>
      <c r="O52" s="12"/>
      <c r="P52" s="12"/>
      <c r="Q52" s="12"/>
      <c r="R52" s="12"/>
      <c r="S52" s="31"/>
      <c r="T52" s="3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2"/>
      <c r="D53" s="40"/>
      <c r="E53" s="12"/>
      <c r="F53" s="12"/>
      <c r="G53" s="12"/>
      <c r="H53" s="12"/>
      <c r="I53" s="31"/>
      <c r="J53" s="31"/>
      <c r="K53" s="12"/>
      <c r="L53" s="1"/>
      <c r="M53" s="12"/>
      <c r="N53" s="11"/>
      <c r="O53" s="12"/>
      <c r="P53" s="12"/>
      <c r="Q53" s="12"/>
      <c r="R53" s="12"/>
      <c r="S53" s="31"/>
      <c r="T53" s="3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2"/>
      <c r="D54" s="40"/>
      <c r="E54" s="12"/>
      <c r="F54" s="12"/>
      <c r="G54" s="12"/>
      <c r="H54" s="12"/>
      <c r="I54" s="31"/>
      <c r="J54" s="31"/>
      <c r="K54" s="3"/>
      <c r="L54" s="1"/>
      <c r="M54" s="12"/>
      <c r="N54" s="11"/>
      <c r="O54" s="12"/>
      <c r="P54" s="12"/>
      <c r="Q54" s="12"/>
      <c r="R54" s="12"/>
      <c r="S54" s="31"/>
      <c r="T54" s="3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>
      <c r="A55" s="1"/>
      <c r="B55" s="1"/>
      <c r="C55" s="12"/>
      <c r="D55" s="40"/>
      <c r="E55" s="12"/>
      <c r="F55" s="12"/>
      <c r="G55" s="12"/>
      <c r="H55" s="12"/>
      <c r="I55" s="31"/>
      <c r="J55" s="31"/>
      <c r="K55" s="3"/>
      <c r="L55" s="1"/>
      <c r="M55" s="12"/>
      <c r="N55" s="11"/>
      <c r="O55" s="12"/>
      <c r="P55" s="12"/>
      <c r="Q55" s="12"/>
      <c r="R55" s="12"/>
      <c r="S55" s="31"/>
      <c r="T55" s="3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>
      <c r="A56" s="1"/>
      <c r="B56" s="1"/>
      <c r="C56" s="12"/>
      <c r="D56" s="40"/>
      <c r="E56" s="12"/>
      <c r="F56" s="12"/>
      <c r="G56" s="12"/>
      <c r="H56" s="12"/>
      <c r="I56" s="31"/>
      <c r="J56" s="31"/>
      <c r="K56" s="3"/>
      <c r="L56" s="1"/>
      <c r="M56" s="12"/>
      <c r="N56" s="11"/>
      <c r="O56" s="12"/>
      <c r="P56" s="12"/>
      <c r="Q56" s="12"/>
      <c r="R56" s="12"/>
      <c r="S56" s="31"/>
      <c r="T56" s="3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1"/>
      <c r="B57" s="1"/>
      <c r="C57" s="12"/>
      <c r="D57" s="40"/>
      <c r="E57" s="12"/>
      <c r="F57" s="12"/>
      <c r="G57" s="12"/>
      <c r="H57" s="12"/>
      <c r="I57" s="31"/>
      <c r="J57" s="31"/>
      <c r="K57" s="3"/>
      <c r="L57" s="1"/>
      <c r="M57" s="12"/>
      <c r="N57" s="11"/>
      <c r="O57" s="12"/>
      <c r="P57" s="12"/>
      <c r="Q57" s="12"/>
      <c r="R57" s="12"/>
      <c r="S57" s="31"/>
      <c r="T57" s="3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"/>
      <c r="B58" s="32"/>
      <c r="C58" s="12"/>
      <c r="D58" s="40"/>
      <c r="E58" s="12"/>
      <c r="F58" s="12"/>
      <c r="G58" s="12"/>
      <c r="H58" s="12"/>
      <c r="I58" s="31"/>
      <c r="J58" s="31"/>
      <c r="K58" s="3"/>
      <c r="L58" s="32"/>
      <c r="M58" s="12"/>
      <c r="N58" s="11"/>
      <c r="O58" s="12"/>
      <c r="P58" s="12"/>
      <c r="Q58" s="12"/>
      <c r="R58" s="12"/>
      <c r="S58" s="31"/>
      <c r="T58" s="3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"/>
      <c r="B59" s="1"/>
      <c r="C59" s="12"/>
      <c r="D59" s="40"/>
      <c r="E59" s="12"/>
      <c r="F59" s="12"/>
      <c r="G59" s="12"/>
      <c r="H59" s="12"/>
      <c r="I59" s="31"/>
      <c r="J59" s="31"/>
      <c r="K59" s="3"/>
      <c r="L59" s="1"/>
      <c r="M59" s="12"/>
      <c r="N59" s="11"/>
      <c r="O59" s="12"/>
      <c r="P59" s="12"/>
      <c r="Q59" s="12"/>
      <c r="R59" s="12"/>
      <c r="S59" s="31"/>
      <c r="T59" s="3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25">
      <c r="A60" s="1"/>
      <c r="B60" s="1"/>
      <c r="C60" s="12"/>
      <c r="D60" s="40"/>
      <c r="E60" s="12"/>
      <c r="F60" s="12"/>
      <c r="G60" s="12"/>
      <c r="H60" s="12"/>
      <c r="I60" s="31"/>
      <c r="J60" s="31"/>
      <c r="K60" s="3"/>
      <c r="L60" s="1"/>
      <c r="M60" s="12"/>
      <c r="N60" s="11"/>
      <c r="O60" s="12"/>
      <c r="P60" s="12"/>
      <c r="Q60" s="12"/>
      <c r="R60" s="12"/>
      <c r="S60" s="31"/>
      <c r="T60" s="3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25">
      <c r="A61" s="1"/>
      <c r="B61" s="1"/>
      <c r="C61" s="12"/>
      <c r="D61" s="40"/>
      <c r="E61" s="12"/>
      <c r="F61" s="12"/>
      <c r="G61" s="12"/>
      <c r="H61" s="12"/>
      <c r="I61" s="31"/>
      <c r="J61" s="31"/>
      <c r="K61" s="3"/>
      <c r="L61" s="1"/>
      <c r="M61" s="12"/>
      <c r="N61" s="11"/>
      <c r="O61" s="12"/>
      <c r="P61" s="12"/>
      <c r="Q61" s="12"/>
      <c r="R61" s="12"/>
      <c r="S61" s="31"/>
      <c r="T61" s="3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>
      <c r="A62" s="1"/>
      <c r="B62" s="1"/>
      <c r="C62" s="12"/>
      <c r="D62" s="40"/>
      <c r="E62" s="12"/>
      <c r="F62" s="12"/>
      <c r="G62" s="12"/>
      <c r="H62" s="12"/>
      <c r="I62" s="31"/>
      <c r="J62" s="31"/>
      <c r="K62" s="3"/>
      <c r="L62" s="1"/>
      <c r="M62" s="12"/>
      <c r="N62" s="11"/>
      <c r="O62" s="12"/>
      <c r="P62" s="12"/>
      <c r="Q62" s="12"/>
      <c r="R62" s="12"/>
      <c r="S62" s="31"/>
      <c r="T62" s="3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25">
      <c r="A63" s="1"/>
      <c r="B63" s="1"/>
      <c r="C63" s="12"/>
      <c r="D63" s="40"/>
      <c r="E63" s="12"/>
      <c r="F63" s="12"/>
      <c r="G63" s="12"/>
      <c r="H63" s="12"/>
      <c r="I63" s="31"/>
      <c r="J63" s="31"/>
      <c r="K63" s="3"/>
      <c r="L63" s="33"/>
      <c r="M63" s="12"/>
      <c r="N63" s="11"/>
      <c r="O63" s="12"/>
      <c r="P63" s="12"/>
      <c r="Q63" s="12"/>
      <c r="R63" s="12"/>
      <c r="S63" s="31"/>
      <c r="T63" s="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>
      <c r="A64" s="1"/>
      <c r="B64" s="32"/>
      <c r="C64" s="12"/>
      <c r="D64" s="40"/>
      <c r="E64" s="12"/>
      <c r="F64" s="12"/>
      <c r="G64" s="12"/>
      <c r="H64" s="12"/>
      <c r="I64" s="31"/>
      <c r="J64" s="31"/>
      <c r="K64" s="3"/>
      <c r="L64" s="32"/>
      <c r="M64" s="12"/>
      <c r="N64" s="11"/>
      <c r="O64" s="12"/>
      <c r="P64" s="12"/>
      <c r="Q64" s="12"/>
      <c r="R64" s="12"/>
      <c r="S64" s="31"/>
      <c r="T64" s="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>
      <c r="A65" s="1"/>
      <c r="B65" s="1"/>
      <c r="C65" s="12"/>
      <c r="D65" s="40"/>
      <c r="E65" s="12"/>
      <c r="F65" s="12"/>
      <c r="G65" s="12"/>
      <c r="H65" s="12"/>
      <c r="I65" s="31"/>
      <c r="J65" s="31"/>
      <c r="K65" s="3"/>
      <c r="L65" s="32"/>
      <c r="M65" s="12"/>
      <c r="N65" s="11"/>
      <c r="O65" s="12"/>
      <c r="P65" s="12"/>
      <c r="Q65" s="12"/>
      <c r="R65" s="12"/>
      <c r="S65" s="31"/>
      <c r="T65" s="3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25">
      <c r="A66" s="1"/>
      <c r="B66" s="1"/>
      <c r="C66" s="12"/>
      <c r="D66" s="40"/>
      <c r="E66" s="12"/>
      <c r="F66" s="12"/>
      <c r="G66" s="12"/>
      <c r="H66" s="12"/>
      <c r="I66" s="31"/>
      <c r="J66" s="31"/>
      <c r="K66" s="3"/>
      <c r="L66" s="32"/>
      <c r="M66" s="12"/>
      <c r="N66" s="11"/>
      <c r="O66" s="11"/>
      <c r="P66" s="11"/>
      <c r="Q66" s="12"/>
      <c r="R66" s="12"/>
      <c r="S66" s="31"/>
      <c r="T66" s="3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25">
      <c r="A67" s="1"/>
      <c r="B67" s="1"/>
      <c r="C67" s="12"/>
      <c r="D67" s="40"/>
      <c r="E67" s="12"/>
      <c r="F67" s="12"/>
      <c r="G67" s="12"/>
      <c r="H67" s="12"/>
      <c r="I67" s="31"/>
      <c r="J67" s="31"/>
      <c r="K67" s="3"/>
      <c r="L67" s="32"/>
      <c r="M67" s="12"/>
      <c r="N67" s="11"/>
      <c r="O67" s="11"/>
      <c r="P67" s="11"/>
      <c r="Q67" s="12"/>
      <c r="R67" s="12"/>
      <c r="S67" s="31"/>
      <c r="T67" s="3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25">
      <c r="A68" s="1"/>
      <c r="B68" s="1"/>
      <c r="C68" s="12"/>
      <c r="D68" s="40"/>
      <c r="E68" s="12"/>
      <c r="F68" s="12"/>
      <c r="G68" s="12"/>
      <c r="H68" s="12"/>
      <c r="I68" s="31"/>
      <c r="J68" s="31"/>
      <c r="K68" s="3"/>
      <c r="L68" s="32"/>
      <c r="M68" s="12"/>
      <c r="N68" s="11"/>
      <c r="O68" s="11"/>
      <c r="P68" s="11"/>
      <c r="Q68" s="12"/>
      <c r="R68" s="12"/>
      <c r="S68" s="31"/>
      <c r="T68" s="3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25">
      <c r="A69" s="1"/>
      <c r="B69" s="1"/>
      <c r="C69" s="12"/>
      <c r="D69" s="40"/>
      <c r="E69" s="12"/>
      <c r="F69" s="12"/>
      <c r="G69" s="12"/>
      <c r="H69" s="12"/>
      <c r="I69" s="31"/>
      <c r="J69" s="31"/>
      <c r="K69" s="3"/>
      <c r="L69" s="32"/>
      <c r="M69" s="12"/>
      <c r="N69" s="13"/>
      <c r="O69" s="12"/>
      <c r="P69" s="13"/>
      <c r="Q69" s="12"/>
      <c r="R69" s="13"/>
      <c r="S69" s="31"/>
      <c r="T69" s="3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25">
      <c r="A70" s="1"/>
      <c r="B70" s="32"/>
      <c r="C70" s="12"/>
      <c r="D70" s="40"/>
      <c r="E70" s="12"/>
      <c r="F70" s="12"/>
      <c r="G70" s="12"/>
      <c r="H70" s="12"/>
      <c r="I70" s="31"/>
      <c r="J70" s="31"/>
      <c r="K70" s="3"/>
      <c r="L70" s="1"/>
      <c r="M70" s="12"/>
      <c r="N70" s="34"/>
      <c r="O70" s="12"/>
      <c r="P70" s="31"/>
      <c r="Q70" s="12"/>
      <c r="R70" s="12"/>
      <c r="S70" s="31"/>
      <c r="T70" s="3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25">
      <c r="A71" s="1"/>
      <c r="B71" s="1"/>
      <c r="C71" s="1"/>
      <c r="D71" s="4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25">
      <c r="A72" s="1"/>
      <c r="B72" s="1"/>
      <c r="C72" s="1"/>
      <c r="D72" s="4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25">
      <c r="A73" s="1"/>
      <c r="B73" s="1"/>
      <c r="C73" s="1"/>
      <c r="D73" s="4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25">
      <c r="A74" s="1"/>
      <c r="B74" s="1"/>
      <c r="C74" s="1"/>
      <c r="D74" s="4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25">
      <c r="A75" s="1"/>
      <c r="B75" s="1"/>
      <c r="C75" s="1"/>
      <c r="D75" s="4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25">
      <c r="A76" s="1"/>
      <c r="B76" s="1"/>
      <c r="C76" s="1"/>
      <c r="D76" s="4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25">
      <c r="A77" s="1"/>
      <c r="B77" s="1"/>
      <c r="C77" s="1"/>
      <c r="D77" s="4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25">
      <c r="A78" s="1"/>
      <c r="B78" s="1"/>
      <c r="C78" s="1"/>
      <c r="D78" s="4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25">
      <c r="A79" s="1"/>
      <c r="B79" s="1"/>
      <c r="C79" s="1"/>
      <c r="D79" s="4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25">
      <c r="A80" s="1"/>
      <c r="B80" s="1"/>
      <c r="C80" s="1"/>
      <c r="D80" s="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25">
      <c r="A81" s="1"/>
      <c r="B81" s="1"/>
      <c r="C81" s="1"/>
      <c r="D81" s="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25">
      <c r="A82" s="1"/>
      <c r="B82" s="1"/>
      <c r="C82" s="1"/>
      <c r="D82" s="4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25">
      <c r="A83" s="1"/>
      <c r="B83" s="1"/>
      <c r="C83" s="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25">
      <c r="A84" s="1"/>
      <c r="B84" s="1"/>
      <c r="C84" s="1"/>
      <c r="D84" s="4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25">
      <c r="A85" s="1"/>
      <c r="B85" s="1"/>
      <c r="C85" s="1"/>
      <c r="D85" s="4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25">
      <c r="A86" s="1"/>
      <c r="B86" s="1"/>
      <c r="C86" s="1"/>
      <c r="D86" s="4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>
      <c r="A87" s="1"/>
      <c r="B87" s="1"/>
      <c r="C87" s="1"/>
      <c r="D87" s="4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25">
      <c r="A88" s="1"/>
      <c r="B88" s="1"/>
      <c r="C88" s="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>
      <c r="A89" s="1"/>
      <c r="B89" s="1"/>
      <c r="C89" s="1"/>
      <c r="D89" s="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25">
      <c r="A90" s="1"/>
      <c r="B90" s="1"/>
      <c r="C90" s="1"/>
      <c r="D90" s="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25">
      <c r="A91" s="1"/>
      <c r="B91" s="1"/>
      <c r="C91" s="1"/>
      <c r="D91" s="4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25">
      <c r="A92" s="1"/>
      <c r="B92" s="1"/>
      <c r="C92" s="1"/>
      <c r="D92" s="4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25">
      <c r="A93" s="1"/>
      <c r="B93" s="1"/>
      <c r="C93" s="1"/>
      <c r="D93" s="4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25">
      <c r="A94" s="1"/>
      <c r="B94" s="1"/>
      <c r="C94" s="1"/>
      <c r="D94" s="4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25">
      <c r="A95" s="1"/>
      <c r="B95" s="1"/>
      <c r="C95" s="1"/>
      <c r="D95" s="4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25">
      <c r="A96" s="1"/>
      <c r="B96" s="1"/>
      <c r="C96" s="1"/>
      <c r="D96" s="4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25">
      <c r="A97" s="1"/>
      <c r="B97" s="1"/>
      <c r="C97" s="1"/>
      <c r="D97" s="4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25">
      <c r="A98" s="1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25">
      <c r="A99" s="1"/>
      <c r="B99" s="1"/>
      <c r="C99" s="1"/>
      <c r="D99" s="4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25">
      <c r="A100" s="1"/>
      <c r="B100" s="1"/>
      <c r="C100" s="1"/>
      <c r="D100" s="4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25">
      <c r="A101" s="1"/>
      <c r="B101" s="1"/>
      <c r="C101" s="1"/>
      <c r="D101" s="4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5"/>
      <c r="AC101" s="1"/>
      <c r="AD101" s="35"/>
      <c r="AE101" s="1"/>
    </row>
    <row r="102" spans="1:31" ht="17.25">
      <c r="A102" s="1"/>
      <c r="B102" s="1"/>
      <c r="C102" s="1"/>
      <c r="D102" s="4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5"/>
      <c r="AC102" s="1"/>
      <c r="AD102" s="35"/>
      <c r="AE102" s="1"/>
    </row>
    <row r="103" spans="1:31" ht="17.25">
      <c r="A103" s="1"/>
      <c r="B103" s="1"/>
      <c r="C103" s="1"/>
      <c r="D103" s="4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5"/>
      <c r="AC103" s="1"/>
      <c r="AD103" s="35"/>
      <c r="AE103" s="1"/>
    </row>
    <row r="104" spans="1:31" ht="17.25">
      <c r="A104" s="1"/>
      <c r="B104" s="1"/>
      <c r="C104" s="1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5"/>
      <c r="AC104" s="1"/>
      <c r="AD104" s="35"/>
      <c r="AE104" s="1"/>
    </row>
  </sheetData>
  <sheetProtection/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ignoredErrors>
    <ignoredError sqref="AC45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2016-04-06T05:42:47Z</cp:lastPrinted>
  <dcterms:created xsi:type="dcterms:W3CDTF">2006-01-18T01:03:38Z</dcterms:created>
  <dcterms:modified xsi:type="dcterms:W3CDTF">2016-04-06T05:42:58Z</dcterms:modified>
  <cp:category/>
  <cp:version/>
  <cp:contentType/>
  <cp:contentStatus/>
</cp:coreProperties>
</file>